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65" yWindow="165" windowWidth="12585" windowHeight="1179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2" i="2"/>
  <c r="C25" i="2"/>
  <c r="C14" i="2"/>
  <c r="C12" i="2"/>
  <c r="C8" i="2"/>
  <c r="C10" i="2" s="1"/>
  <c r="C4" i="2"/>
  <c r="C1" i="2"/>
  <c r="C2" i="1"/>
  <c r="C3" i="1"/>
  <c r="C4" i="1"/>
  <c r="F11" i="1"/>
  <c r="F12" i="1"/>
  <c r="G12" i="1"/>
  <c r="F13" i="1"/>
  <c r="G13" i="1" s="1"/>
  <c r="G36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F24" i="1"/>
  <c r="G24" i="1"/>
  <c r="F25" i="1"/>
  <c r="G25" i="1"/>
  <c r="F26" i="1"/>
  <c r="G26" i="1" s="1"/>
  <c r="F27" i="1"/>
  <c r="G27" i="1"/>
  <c r="F28" i="1"/>
  <c r="G28" i="1"/>
  <c r="F29" i="1"/>
  <c r="G29" i="1"/>
  <c r="F30" i="1"/>
  <c r="G30" i="1" s="1"/>
  <c r="A31" i="1"/>
  <c r="F31" i="1"/>
  <c r="G31" i="1"/>
  <c r="A32" i="1"/>
  <c r="F32" i="1"/>
  <c r="G32" i="1"/>
  <c r="F33" i="1"/>
  <c r="G33" i="1" s="1"/>
  <c r="A34" i="1"/>
  <c r="F34" i="1"/>
  <c r="F35" i="1"/>
  <c r="G35" i="1"/>
  <c r="D40" i="1"/>
  <c r="F40" i="1" s="1"/>
  <c r="G40" i="1" s="1"/>
  <c r="G46" i="1" s="1"/>
  <c r="F41" i="1"/>
  <c r="G41" i="1"/>
  <c r="D42" i="1"/>
  <c r="F42" i="1"/>
  <c r="G42" i="1"/>
  <c r="D43" i="1"/>
  <c r="F43" i="1" s="1"/>
  <c r="G43" i="1" s="1"/>
  <c r="D44" i="1"/>
  <c r="F44" i="1"/>
  <c r="G44" i="1"/>
  <c r="D45" i="1"/>
  <c r="F45" i="1"/>
  <c r="G45" i="1"/>
  <c r="G48" i="1" l="1"/>
</calcChain>
</file>

<file path=xl/sharedStrings.xml><?xml version="1.0" encoding="utf-8"?>
<sst xmlns="http://schemas.openxmlformats.org/spreadsheetml/2006/main" count="79" uniqueCount="48">
  <si>
    <t xml:space="preserve">FES Educational Adequacy % Score =  </t>
  </si>
  <si>
    <t xml:space="preserve">Special Spaces Adequacy % Score =  </t>
  </si>
  <si>
    <t>-</t>
  </si>
  <si>
    <t>Visual &amp; Performing Arts</t>
  </si>
  <si>
    <t>Technological Literacy</t>
  </si>
  <si>
    <t>Science</t>
  </si>
  <si>
    <t>Phys. Ed.</t>
  </si>
  <si>
    <t>Media Center</t>
  </si>
  <si>
    <t>Food Services</t>
  </si>
  <si>
    <t>Specialized  Spaces:</t>
  </si>
  <si>
    <t xml:space="preserve">Classroom Adequacy % Score =  </t>
  </si>
  <si>
    <t>UN-77</t>
  </si>
  <si>
    <t>General Classroom (Grades 9-12)</t>
  </si>
  <si>
    <t>Science (6-12)</t>
  </si>
  <si>
    <t>UN-8</t>
  </si>
  <si>
    <t>B10</t>
  </si>
  <si>
    <t>B9</t>
  </si>
  <si>
    <t>B3</t>
  </si>
  <si>
    <t>B2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</si>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</sst>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4" applyAlignment="1">
      <alignment horizontal="left"/>
    </xf>
    <xf numFmtId="9" fontId="3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3" fillId="0" borderId="3" xfId="3" applyFont="1" applyBorder="1" applyAlignment="1">
      <alignment horizontal="right" vertical="center"/>
    </xf>
    <xf numFmtId="9" fontId="5" fillId="0" borderId="4" xfId="3" applyFont="1" applyBorder="1" applyAlignment="1">
      <alignment horizontal="right" vertical="center"/>
    </xf>
    <xf numFmtId="164" fontId="5" fillId="0" borderId="5" xfId="5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2" fontId="5" fillId="0" borderId="6" xfId="5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5" fillId="0" borderId="7" xfId="5" applyFont="1" applyFill="1" applyBorder="1" applyAlignment="1">
      <alignment horizontal="left" vertical="center"/>
    </xf>
    <xf numFmtId="9" fontId="5" fillId="0" borderId="8" xfId="3" applyFont="1" applyBorder="1" applyAlignment="1">
      <alignment horizontal="right" vertical="center"/>
    </xf>
    <xf numFmtId="164" fontId="5" fillId="0" borderId="9" xfId="5" applyNumberFormat="1" applyFont="1" applyBorder="1" applyAlignment="1">
      <alignment horizontal="right" vertical="center"/>
    </xf>
    <xf numFmtId="0" fontId="5" fillId="0" borderId="9" xfId="5" applyFont="1" applyBorder="1" applyAlignment="1">
      <alignment horizontal="right" vertical="center"/>
    </xf>
    <xf numFmtId="2" fontId="5" fillId="0" borderId="9" xfId="5" applyNumberFormat="1" applyFont="1" applyBorder="1" applyAlignment="1">
      <alignment horizontal="right" vertical="center"/>
    </xf>
    <xf numFmtId="0" fontId="5" fillId="0" borderId="10" xfId="5" applyFont="1" applyBorder="1" applyAlignment="1">
      <alignment horizontal="center" vertical="center"/>
    </xf>
    <xf numFmtId="0" fontId="4" fillId="0" borderId="0" xfId="5" applyBorder="1" applyAlignment="1">
      <alignment horizontal="left" vertical="center"/>
    </xf>
    <xf numFmtId="0" fontId="5" fillId="0" borderId="11" xfId="5" applyFont="1" applyBorder="1" applyAlignment="1">
      <alignment horizontal="left" vertical="center"/>
    </xf>
    <xf numFmtId="9" fontId="5" fillId="0" borderId="12" xfId="3" applyFont="1" applyBorder="1" applyAlignment="1">
      <alignment horizontal="right" vertical="center"/>
    </xf>
    <xf numFmtId="164" fontId="5" fillId="0" borderId="13" xfId="5" applyNumberFormat="1" applyFont="1" applyBorder="1" applyAlignment="1">
      <alignment horizontal="right" vertical="center"/>
    </xf>
    <xf numFmtId="0" fontId="5" fillId="0" borderId="13" xfId="5" applyFont="1" applyBorder="1" applyAlignment="1">
      <alignment horizontal="right" vertical="center"/>
    </xf>
    <xf numFmtId="2" fontId="5" fillId="0" borderId="13" xfId="5" applyNumberFormat="1" applyFont="1" applyBorder="1" applyAlignment="1">
      <alignment horizontal="right" vertical="center"/>
    </xf>
    <xf numFmtId="0" fontId="5" fillId="0" borderId="14" xfId="5" applyFont="1" applyBorder="1" applyAlignment="1">
      <alignment horizontal="center" vertical="center"/>
    </xf>
    <xf numFmtId="0" fontId="5" fillId="0" borderId="15" xfId="5" applyFont="1" applyBorder="1" applyAlignment="1">
      <alignment horizontal="left" vertical="center"/>
    </xf>
    <xf numFmtId="0" fontId="4" fillId="0" borderId="16" xfId="5" applyBorder="1" applyAlignment="1">
      <alignment horizontal="left" vertical="center"/>
    </xf>
    <xf numFmtId="0" fontId="4" fillId="0" borderId="17" xfId="5" applyBorder="1" applyAlignment="1">
      <alignment horizontal="left" vertical="center"/>
    </xf>
    <xf numFmtId="0" fontId="4" fillId="0" borderId="18" xfId="5" applyBorder="1" applyAlignment="1">
      <alignment horizontal="left" vertical="center"/>
    </xf>
    <xf numFmtId="0" fontId="7" fillId="0" borderId="19" xfId="5" applyFont="1" applyBorder="1" applyAlignment="1">
      <alignment horizontal="left" vertical="center"/>
    </xf>
    <xf numFmtId="0" fontId="8" fillId="0" borderId="22" xfId="5" applyFont="1" applyBorder="1" applyAlignment="1">
      <alignment horizontal="left" vertical="center"/>
    </xf>
    <xf numFmtId="0" fontId="4" fillId="0" borderId="22" xfId="5" applyBorder="1" applyAlignment="1">
      <alignment horizontal="left" vertical="center"/>
    </xf>
    <xf numFmtId="0" fontId="5" fillId="0" borderId="22" xfId="5" applyFont="1" applyBorder="1" applyAlignment="1">
      <alignment horizontal="left" vertical="center"/>
    </xf>
    <xf numFmtId="0" fontId="10" fillId="0" borderId="13" xfId="6" applyFont="1" applyBorder="1"/>
    <xf numFmtId="0" fontId="10" fillId="0" borderId="13" xfId="6" applyFont="1" applyBorder="1" applyAlignment="1">
      <alignment horizontal="left"/>
    </xf>
    <xf numFmtId="2" fontId="10" fillId="0" borderId="13" xfId="6" applyNumberFormat="1" applyFont="1" applyBorder="1" applyAlignment="1">
      <alignment horizontal="left"/>
    </xf>
    <xf numFmtId="0" fontId="4" fillId="0" borderId="26" xfId="5" applyBorder="1" applyAlignment="1">
      <alignment horizontal="left" vertical="center"/>
    </xf>
    <xf numFmtId="0" fontId="4" fillId="0" borderId="12" xfId="5" applyBorder="1" applyAlignment="1">
      <alignment horizontal="right" vertical="top"/>
    </xf>
    <xf numFmtId="0" fontId="4" fillId="0" borderId="13" xfId="5" applyBorder="1" applyAlignment="1">
      <alignment horizontal="right" vertical="top"/>
    </xf>
    <xf numFmtId="0" fontId="4" fillId="0" borderId="13" xfId="5" applyBorder="1" applyAlignment="1">
      <alignment horizontal="left" vertical="top"/>
    </xf>
    <xf numFmtId="0" fontId="4" fillId="0" borderId="13" xfId="5" applyBorder="1" applyAlignment="1">
      <alignment horizontal="center" vertical="top"/>
    </xf>
    <xf numFmtId="0" fontId="4" fillId="0" borderId="26" xfId="5" applyBorder="1" applyAlignment="1">
      <alignment horizontal="left" vertical="top"/>
    </xf>
    <xf numFmtId="0" fontId="7" fillId="0" borderId="13" xfId="5" applyFont="1" applyBorder="1" applyAlignment="1">
      <alignment horizontal="left" vertical="top"/>
    </xf>
    <xf numFmtId="0" fontId="4" fillId="0" borderId="0" xfId="5" applyBorder="1" applyAlignment="1">
      <alignment horizontal="left" vertical="top"/>
    </xf>
    <xf numFmtId="0" fontId="4" fillId="0" borderId="27" xfId="5" applyBorder="1" applyAlignment="1">
      <alignment horizontal="left" vertical="top"/>
    </xf>
    <xf numFmtId="0" fontId="5" fillId="0" borderId="12" xfId="5" applyFont="1" applyBorder="1" applyAlignment="1">
      <alignment horizontal="right" vertical="top" wrapText="1"/>
    </xf>
    <xf numFmtId="0" fontId="5" fillId="0" borderId="13" xfId="5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0" fontId="9" fillId="0" borderId="0" xfId="6" applyAlignment="1">
      <alignment horizontal="left" wrapText="1"/>
    </xf>
    <xf numFmtId="9" fontId="0" fillId="0" borderId="0" xfId="7" applyFont="1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1" fillId="0" borderId="0" xfId="6" applyFont="1" applyAlignment="1">
      <alignment horizontal="right"/>
    </xf>
    <xf numFmtId="0" fontId="16" fillId="0" borderId="0" xfId="5" applyFont="1"/>
    <xf numFmtId="0" fontId="4" fillId="0" borderId="0" xfId="5"/>
    <xf numFmtId="0" fontId="16" fillId="0" borderId="0" xfId="5" applyFont="1" applyAlignment="1">
      <alignment horizontal="right"/>
    </xf>
    <xf numFmtId="9" fontId="17" fillId="0" borderId="20" xfId="5" applyNumberFormat="1" applyFont="1" applyBorder="1" applyAlignment="1">
      <alignment horizontal="right"/>
    </xf>
    <xf numFmtId="0" fontId="17" fillId="0" borderId="0" xfId="5" applyFont="1" applyAlignment="1">
      <alignment horizontal="right"/>
    </xf>
    <xf numFmtId="166" fontId="17" fillId="0" borderId="20" xfId="2" applyNumberFormat="1" applyFont="1" applyBorder="1" applyAlignment="1">
      <alignment horizontal="right"/>
    </xf>
    <xf numFmtId="0" fontId="17" fillId="0" borderId="0" xfId="5" applyFont="1"/>
    <xf numFmtId="0" fontId="18" fillId="0" borderId="0" xfId="5" applyFont="1" applyAlignment="1">
      <alignment horizontal="right"/>
    </xf>
    <xf numFmtId="0" fontId="19" fillId="0" borderId="0" xfId="5" applyFont="1"/>
    <xf numFmtId="1" fontId="17" fillId="0" borderId="20" xfId="5" applyNumberFormat="1" applyFont="1" applyBorder="1" applyAlignment="1">
      <alignment horizontal="right"/>
    </xf>
    <xf numFmtId="1" fontId="17" fillId="0" borderId="0" xfId="5" applyNumberFormat="1" applyFont="1" applyBorder="1" applyAlignment="1">
      <alignment horizontal="right"/>
    </xf>
    <xf numFmtId="9" fontId="17" fillId="0" borderId="20" xfId="3" applyFont="1" applyBorder="1"/>
    <xf numFmtId="9" fontId="17" fillId="0" borderId="20" xfId="3" applyFont="1" applyBorder="1" applyAlignment="1">
      <alignment horizontal="right"/>
    </xf>
    <xf numFmtId="0" fontId="17" fillId="0" borderId="20" xfId="5" applyFont="1" applyBorder="1" applyAlignment="1">
      <alignment horizontal="right"/>
    </xf>
    <xf numFmtId="0" fontId="13" fillId="0" borderId="0" xfId="6" applyFont="1" applyAlignment="1">
      <alignment horizontal="right"/>
    </xf>
    <xf numFmtId="0" fontId="12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1" fillId="0" borderId="0" xfId="6" applyFont="1" applyAlignment="1">
      <alignment horizontal="right"/>
    </xf>
    <xf numFmtId="0" fontId="3" fillId="0" borderId="2" xfId="5" applyFont="1" applyBorder="1" applyAlignment="1">
      <alignment horizontal="right" vertical="center"/>
    </xf>
    <xf numFmtId="0" fontId="4" fillId="0" borderId="28" xfId="5" applyBorder="1" applyAlignment="1">
      <alignment horizontal="left" vertical="top"/>
    </xf>
    <xf numFmtId="0" fontId="4" fillId="0" borderId="27" xfId="5" applyBorder="1" applyAlignment="1">
      <alignment horizontal="left" vertical="top"/>
    </xf>
    <xf numFmtId="0" fontId="4" fillId="0" borderId="26" xfId="5" applyBorder="1" applyAlignment="1">
      <alignment horizontal="left" vertical="center"/>
    </xf>
    <xf numFmtId="0" fontId="4" fillId="0" borderId="25" xfId="5" applyBorder="1" applyAlignment="1">
      <alignment horizontal="left" vertical="center"/>
    </xf>
    <xf numFmtId="0" fontId="3" fillId="0" borderId="24" xfId="5" applyFont="1" applyBorder="1" applyAlignment="1">
      <alignment horizontal="right" vertical="center"/>
    </xf>
    <xf numFmtId="0" fontId="3" fillId="0" borderId="0" xfId="5" applyFont="1" applyBorder="1" applyAlignment="1">
      <alignment horizontal="right" vertical="center"/>
    </xf>
    <xf numFmtId="0" fontId="4" fillId="0" borderId="23" xfId="5" applyBorder="1" applyAlignment="1">
      <alignment horizontal="left" vertical="center"/>
    </xf>
    <xf numFmtId="0" fontId="4" fillId="0" borderId="0" xfId="5" applyAlignment="1">
      <alignment vertical="center"/>
    </xf>
    <xf numFmtId="0" fontId="4" fillId="0" borderId="21" xfId="5" applyBorder="1" applyAlignment="1">
      <alignment horizontal="left" vertical="center"/>
    </xf>
    <xf numFmtId="0" fontId="4" fillId="0" borderId="20" xfId="5" applyBorder="1" applyAlignment="1">
      <alignment horizontal="left" vertical="center"/>
    </xf>
    <xf numFmtId="0" fontId="5" fillId="0" borderId="13" xfId="5" applyFont="1" applyBorder="1" applyAlignment="1">
      <alignment horizontal="left" vertical="top" wrapText="1"/>
    </xf>
    <xf numFmtId="0" fontId="4" fillId="0" borderId="26" xfId="5" applyBorder="1" applyAlignment="1">
      <alignment horizontal="left" vertical="top" wrapText="1"/>
    </xf>
    <xf numFmtId="0" fontId="3" fillId="0" borderId="13" xfId="5" applyFont="1" applyBorder="1" applyAlignment="1">
      <alignment horizontal="left" vertical="top" wrapText="1"/>
    </xf>
    <xf numFmtId="0" fontId="3" fillId="0" borderId="12" xfId="5" applyFont="1" applyBorder="1" applyAlignment="1">
      <alignment horizontal="left" vertical="top" wrapText="1"/>
    </xf>
    <xf numFmtId="0" fontId="14" fillId="0" borderId="0" xfId="6" applyFont="1" applyAlignment="1">
      <alignment horizontal="left"/>
    </xf>
  </cellXfs>
  <cellStyles count="8">
    <cellStyle name="Comma" xfId="1" builtinId="3"/>
    <cellStyle name="Currency" xfId="2" builtinId="4"/>
    <cellStyle name="Excel Built-in Normal" xfId="4"/>
    <cellStyle name="Normal" xfId="0" builtinId="0"/>
    <cellStyle name="Normal 2" xfId="6"/>
    <cellStyle name="Normal 3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</xdr:row>
      <xdr:rowOff>133349</xdr:rowOff>
    </xdr:from>
    <xdr:to>
      <xdr:col>13</xdr:col>
      <xdr:colOff>400050</xdr:colOff>
      <xdr:row>35</xdr:row>
      <xdr:rowOff>126205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1152524"/>
          <a:ext cx="5133975" cy="38504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ren_Stree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4735\001\M\BOD\2012%20Newark%20FCI\Schools\High%20Schools\American%20History%20HS%20(Warren%20St)%20-%20FCI\Report\NPS-FCI_AMERICAN_HISTORY_HS_v1-1_P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Exterior"/>
      <sheetName val="Systems"/>
    </sheetNames>
    <sheetDataSet>
      <sheetData sheetId="0"/>
      <sheetData sheetId="1">
        <row r="1">
          <cell r="C1" t="str">
            <v xml:space="preserve">Warren Street </v>
          </cell>
        </row>
        <row r="65">
          <cell r="H65">
            <v>13038750</v>
          </cell>
          <cell r="P65">
            <v>7448837.8453896195</v>
          </cell>
          <cell r="Q65">
            <v>0.57128465883536528</v>
          </cell>
        </row>
      </sheetData>
      <sheetData sheetId="2">
        <row r="13">
          <cell r="I13">
            <v>576</v>
          </cell>
        </row>
        <row r="22">
          <cell r="I22">
            <v>2632</v>
          </cell>
        </row>
        <row r="36">
          <cell r="F36" t="str">
            <v>General Classroom (Grades 9-12)</v>
          </cell>
        </row>
        <row r="37">
          <cell r="I37">
            <v>750</v>
          </cell>
        </row>
        <row r="38">
          <cell r="F38" t="str">
            <v>Science (6-12)</v>
          </cell>
          <cell r="I38">
            <v>748</v>
          </cell>
        </row>
        <row r="39">
          <cell r="I39">
            <v>8</v>
          </cell>
        </row>
        <row r="40">
          <cell r="I40">
            <v>199</v>
          </cell>
        </row>
        <row r="41">
          <cell r="I41">
            <v>64</v>
          </cell>
        </row>
        <row r="42">
          <cell r="I42">
            <v>134</v>
          </cell>
        </row>
        <row r="43">
          <cell r="I43">
            <v>7</v>
          </cell>
        </row>
        <row r="46">
          <cell r="I46">
            <v>116</v>
          </cell>
        </row>
        <row r="47">
          <cell r="I47">
            <v>39</v>
          </cell>
        </row>
        <row r="48">
          <cell r="I48">
            <v>4101</v>
          </cell>
        </row>
        <row r="60">
          <cell r="I60">
            <v>1538</v>
          </cell>
        </row>
        <row r="68">
          <cell r="I68">
            <v>227</v>
          </cell>
        </row>
        <row r="69">
          <cell r="I69">
            <v>241</v>
          </cell>
        </row>
        <row r="70">
          <cell r="I70">
            <v>146</v>
          </cell>
        </row>
        <row r="71">
          <cell r="I71">
            <v>67</v>
          </cell>
        </row>
        <row r="72">
          <cell r="I72">
            <v>63</v>
          </cell>
        </row>
        <row r="76">
          <cell r="I76">
            <v>764</v>
          </cell>
        </row>
        <row r="77">
          <cell r="F77" t="str">
            <v>General Classroom (Grades 9-12)</v>
          </cell>
        </row>
        <row r="94">
          <cell r="I94">
            <v>881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9-12"/>
      <sheetName val="Education Adequec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/>
      <sheetData sheetId="2">
        <row r="65">
          <cell r="G65">
            <v>0.36831670193004351</v>
          </cell>
        </row>
      </sheetData>
      <sheetData sheetId="3">
        <row r="2">
          <cell r="C2">
            <v>117509</v>
          </cell>
        </row>
        <row r="5">
          <cell r="C5">
            <v>102</v>
          </cell>
        </row>
      </sheetData>
      <sheetData sheetId="4">
        <row r="9">
          <cell r="Y9">
            <v>0.42553191489361702</v>
          </cell>
        </row>
      </sheetData>
      <sheetData sheetId="5">
        <row r="10">
          <cell r="E10">
            <v>0.75</v>
          </cell>
        </row>
      </sheetData>
      <sheetData sheetId="6">
        <row r="10">
          <cell r="E10">
            <v>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C34" sqref="C34"/>
    </sheetView>
  </sheetViews>
  <sheetFormatPr defaultColWidth="9.140625" defaultRowHeight="15" x14ac:dyDescent="0.25"/>
  <cols>
    <col min="1" max="1" width="38.140625" style="56" customWidth="1"/>
    <col min="2" max="2" width="1.5703125" style="56" customWidth="1"/>
    <col min="3" max="3" width="14.140625" style="56" customWidth="1"/>
    <col min="4" max="4" width="7.42578125" style="56" customWidth="1"/>
    <col min="5" max="5" width="8.7109375" style="56" customWidth="1"/>
    <col min="6" max="6" width="6.7109375" style="56" customWidth="1"/>
    <col min="7" max="10" width="7.28515625" style="56" customWidth="1"/>
    <col min="11" max="11" width="0.5703125" style="56" customWidth="1"/>
    <col min="12" max="12" width="16.5703125" style="56" customWidth="1"/>
    <col min="13" max="16384" width="9.140625" style="56"/>
  </cols>
  <sheetData>
    <row r="1" spans="1:16" s="50" customFormat="1" ht="20.25" customHeight="1" x14ac:dyDescent="0.3">
      <c r="A1" s="69" t="s">
        <v>30</v>
      </c>
      <c r="B1" s="69"/>
      <c r="C1" s="70" t="str">
        <f>'[1]Uniformat FCI'!C1:G1</f>
        <v xml:space="preserve">Warren Street </v>
      </c>
      <c r="D1" s="70"/>
      <c r="E1" s="70"/>
      <c r="F1" s="71" t="s">
        <v>32</v>
      </c>
      <c r="G1" s="71"/>
      <c r="H1" s="71"/>
      <c r="I1" s="71"/>
      <c r="J1" s="71"/>
      <c r="K1" s="71"/>
      <c r="L1" s="71"/>
      <c r="M1" s="48"/>
      <c r="N1" s="48"/>
      <c r="O1" s="48"/>
      <c r="P1" s="49"/>
    </row>
    <row r="2" spans="1:16" s="50" customFormat="1" ht="15" customHeight="1" x14ac:dyDescent="0.25">
      <c r="A2" s="72" t="s">
        <v>29</v>
      </c>
      <c r="B2" s="72"/>
      <c r="C2" s="51">
        <v>57950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50" customFormat="1" ht="15" customHeight="1" x14ac:dyDescent="0.25">
      <c r="A3" s="72" t="s">
        <v>33</v>
      </c>
      <c r="B3" s="72"/>
      <c r="C3" s="52" t="s">
        <v>34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50" customFormat="1" ht="15" customHeight="1" x14ac:dyDescent="0.25">
      <c r="A4" s="72" t="s">
        <v>28</v>
      </c>
      <c r="B4" s="72"/>
      <c r="C4" s="53">
        <f>'[2]Uniformat FCI'!C5</f>
        <v>102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50" customFormat="1" ht="15" customHeight="1" x14ac:dyDescent="0.25">
      <c r="A5" s="54"/>
      <c r="B5" s="54"/>
      <c r="C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50" customFormat="1" ht="15" customHeight="1" x14ac:dyDescent="0.25">
      <c r="A6" s="54" t="s">
        <v>35</v>
      </c>
      <c r="B6" s="54"/>
      <c r="C6" s="46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7.5" customHeight="1" x14ac:dyDescent="0.25">
      <c r="A7" s="55"/>
      <c r="B7" s="55"/>
      <c r="C7" s="55"/>
    </row>
    <row r="8" spans="1:16" x14ac:dyDescent="0.25">
      <c r="A8" s="57" t="s">
        <v>36</v>
      </c>
      <c r="B8" s="55"/>
      <c r="C8" s="58">
        <f>'[1]Uniformat FCI'!Q65</f>
        <v>0.57128465883536528</v>
      </c>
    </row>
    <row r="9" spans="1:16" ht="3.75" customHeight="1" x14ac:dyDescent="0.25">
      <c r="A9" s="55"/>
      <c r="B9" s="55"/>
      <c r="C9" s="59"/>
    </row>
    <row r="10" spans="1:16" x14ac:dyDescent="0.25">
      <c r="A10" s="57" t="s">
        <v>37</v>
      </c>
      <c r="B10" s="55"/>
      <c r="C10" s="58" t="str">
        <f>IF(C8&lt;=5%,"VERY GOOD",IF(AND(C8&lt;=20%,C8&gt;=6%),"GOOD",IF(AND(C8&lt;=35%,C8&gt;=21%),"FAIR",IF(AND(C8&lt;=50%,C8&gt;=36%),"POOR",IF(C8&gt;50%,"VERY POOR",0)))))</f>
        <v>VERY POOR</v>
      </c>
    </row>
    <row r="11" spans="1:16" ht="3.75" customHeight="1" x14ac:dyDescent="0.25">
      <c r="A11" s="55"/>
      <c r="B11" s="55"/>
      <c r="C11" s="59"/>
    </row>
    <row r="12" spans="1:16" x14ac:dyDescent="0.25">
      <c r="A12" s="57" t="s">
        <v>38</v>
      </c>
      <c r="B12" s="55"/>
      <c r="C12" s="60">
        <f>'[1]Uniformat FCI'!P65</f>
        <v>7448837.8453896195</v>
      </c>
    </row>
    <row r="13" spans="1:16" ht="3.75" customHeight="1" x14ac:dyDescent="0.25">
      <c r="A13" s="57"/>
      <c r="B13" s="55"/>
      <c r="C13" s="59"/>
    </row>
    <row r="14" spans="1:16" x14ac:dyDescent="0.25">
      <c r="A14" s="57" t="s">
        <v>39</v>
      </c>
      <c r="B14" s="55"/>
      <c r="C14" s="60">
        <f>'[1]Uniformat FCI'!H65</f>
        <v>13038750</v>
      </c>
    </row>
    <row r="15" spans="1:16" ht="3.75" customHeight="1" x14ac:dyDescent="0.25">
      <c r="A15" s="55"/>
      <c r="B15" s="55"/>
      <c r="C15" s="61"/>
    </row>
    <row r="16" spans="1:16" x14ac:dyDescent="0.25">
      <c r="A16" s="57"/>
      <c r="B16" s="55"/>
      <c r="C16" s="61"/>
    </row>
    <row r="17" spans="1:3" ht="15" customHeight="1" x14ac:dyDescent="0.25">
      <c r="A17" s="62" t="s">
        <v>40</v>
      </c>
      <c r="B17" s="55"/>
      <c r="C17" s="61"/>
    </row>
    <row r="18" spans="1:3" ht="7.5" customHeight="1" x14ac:dyDescent="0.25">
      <c r="A18" s="55"/>
      <c r="B18" s="55"/>
      <c r="C18" s="63"/>
    </row>
    <row r="19" spans="1:3" x14ac:dyDescent="0.25">
      <c r="A19" s="57" t="s">
        <v>41</v>
      </c>
      <c r="B19" s="55"/>
      <c r="C19" s="64">
        <v>0</v>
      </c>
    </row>
    <row r="20" spans="1:3" ht="3.75" customHeight="1" x14ac:dyDescent="0.25">
      <c r="A20" s="55"/>
      <c r="B20" s="55"/>
      <c r="C20" s="61"/>
    </row>
    <row r="21" spans="1:3" x14ac:dyDescent="0.25">
      <c r="A21" s="57" t="s">
        <v>42</v>
      </c>
      <c r="B21" s="55"/>
      <c r="C21" s="64">
        <v>307</v>
      </c>
    </row>
    <row r="22" spans="1:3" ht="3.75" customHeight="1" x14ac:dyDescent="0.25">
      <c r="A22" s="57"/>
      <c r="B22" s="55"/>
      <c r="C22" s="65"/>
    </row>
    <row r="23" spans="1:3" x14ac:dyDescent="0.25">
      <c r="A23" s="57" t="s">
        <v>43</v>
      </c>
      <c r="B23" s="55"/>
      <c r="C23" s="64">
        <v>398</v>
      </c>
    </row>
    <row r="24" spans="1:3" ht="3.75" customHeight="1" x14ac:dyDescent="0.25">
      <c r="A24" s="57"/>
      <c r="B24" s="55"/>
      <c r="C24" s="61"/>
    </row>
    <row r="25" spans="1:3" x14ac:dyDescent="0.25">
      <c r="A25" s="57" t="s">
        <v>44</v>
      </c>
      <c r="B25" s="55"/>
      <c r="C25" s="66">
        <f>C19/C23</f>
        <v>0</v>
      </c>
    </row>
    <row r="26" spans="1:3" ht="3.75" customHeight="1" x14ac:dyDescent="0.25">
      <c r="A26" s="55"/>
      <c r="B26" s="55"/>
      <c r="C26" s="61"/>
    </row>
    <row r="27" spans="1:3" x14ac:dyDescent="0.25">
      <c r="A27" s="55"/>
      <c r="B27" s="55"/>
      <c r="C27" s="61"/>
    </row>
    <row r="28" spans="1:3" ht="15" customHeight="1" x14ac:dyDescent="0.25">
      <c r="A28" s="62" t="s">
        <v>45</v>
      </c>
      <c r="B28" s="55"/>
      <c r="C28" s="61"/>
    </row>
    <row r="29" spans="1:3" ht="7.5" customHeight="1" x14ac:dyDescent="0.25">
      <c r="A29" s="55"/>
      <c r="B29" s="55"/>
      <c r="C29" s="61"/>
    </row>
    <row r="30" spans="1:3" x14ac:dyDescent="0.25">
      <c r="A30" s="57" t="s">
        <v>10</v>
      </c>
      <c r="B30" s="55"/>
      <c r="C30" s="67">
        <v>0.78</v>
      </c>
    </row>
    <row r="31" spans="1:3" ht="3.75" customHeight="1" x14ac:dyDescent="0.25">
      <c r="A31" s="55"/>
      <c r="B31" s="55"/>
      <c r="C31" s="61"/>
    </row>
    <row r="32" spans="1:3" x14ac:dyDescent="0.25">
      <c r="A32" s="57" t="s">
        <v>46</v>
      </c>
      <c r="B32" s="55"/>
      <c r="C32" s="68" t="str">
        <f>IF(C30&lt;=65%,"VERY POOR",IF(AND(C30&lt;=75%,C30&gt;=66%),"POOR",IF(AND(C30&lt;=85%,C30&gt;=76%),"FAIR",IF(AND(C30&lt;=95%,C30&gt;=86%),"GOOD",IF(C30&gt;=96%,"VERY GOOD",0)))))</f>
        <v>FAIR</v>
      </c>
    </row>
    <row r="33" spans="1:3" ht="3.75" customHeight="1" x14ac:dyDescent="0.25">
      <c r="A33" s="57"/>
      <c r="B33" s="55"/>
      <c r="C33" s="61"/>
    </row>
    <row r="34" spans="1:3" x14ac:dyDescent="0.25">
      <c r="A34" s="57" t="s">
        <v>1</v>
      </c>
      <c r="B34" s="55"/>
      <c r="C34" s="67">
        <f>'[2]Education Adequecy'!G65</f>
        <v>0.36831670193004351</v>
      </c>
    </row>
    <row r="35" spans="1:3" ht="3.75" customHeight="1" x14ac:dyDescent="0.25">
      <c r="A35" s="55"/>
      <c r="B35" s="55"/>
      <c r="C35" s="61"/>
    </row>
    <row r="36" spans="1:3" x14ac:dyDescent="0.25">
      <c r="A36" s="57" t="s">
        <v>47</v>
      </c>
      <c r="B36" s="55"/>
      <c r="C36" s="68" t="str">
        <f>IF(C34&lt;=65%,"VERY POOR",IF(AND(C34&lt;=75%,C34&gt;=66%),"POOR",IF(AND(C34&lt;=85%,C34&gt;=76%),"FAIR",IF(AND(C34&lt;=95%,C34&gt;=86%),"GOOD",IF(C34&gt;=96%,"VERY GOOD",0)))))</f>
        <v>VERY POOR</v>
      </c>
    </row>
    <row r="37" spans="1:3" x14ac:dyDescent="0.25">
      <c r="A37" s="55"/>
      <c r="B37" s="55"/>
      <c r="C37" s="55"/>
    </row>
    <row r="38" spans="1:3" x14ac:dyDescent="0.25">
      <c r="A38" s="55"/>
      <c r="B38" s="55"/>
      <c r="C38" s="55"/>
    </row>
    <row r="39" spans="1:3" x14ac:dyDescent="0.25">
      <c r="A39" s="55"/>
      <c r="B39" s="55"/>
      <c r="C39" s="55"/>
    </row>
    <row r="40" spans="1:3" x14ac:dyDescent="0.25">
      <c r="A40" s="55"/>
      <c r="B40" s="55"/>
      <c r="C40" s="55"/>
    </row>
    <row r="41" spans="1:3" x14ac:dyDescent="0.25">
      <c r="A41" s="55"/>
      <c r="B41" s="55"/>
      <c r="C41" s="55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31" zoomScaleNormal="100" workbookViewId="0">
      <selection activeCell="C46" sqref="C46:F46"/>
    </sheetView>
  </sheetViews>
  <sheetFormatPr defaultRowHeight="15" x14ac:dyDescent="0.25"/>
  <cols>
    <col min="1" max="1" width="33" bestFit="1" customWidth="1"/>
    <col min="2" max="2" width="0.7109375" customWidth="1"/>
    <col min="9" max="9" width="9.85546875" bestFit="1" customWidth="1"/>
    <col min="11" max="11" width="19.42578125" bestFit="1" customWidth="1"/>
    <col min="12" max="12" width="30.42578125" bestFit="1" customWidth="1"/>
  </cols>
  <sheetData>
    <row r="1" spans="1:13" ht="18" x14ac:dyDescent="0.25">
      <c r="A1" s="88" t="s">
        <v>31</v>
      </c>
      <c r="B1" s="88"/>
      <c r="C1" s="88"/>
      <c r="D1" s="88"/>
      <c r="E1" s="88"/>
      <c r="F1" s="88"/>
      <c r="G1" s="88"/>
    </row>
    <row r="2" spans="1:13" ht="18" x14ac:dyDescent="0.25">
      <c r="A2" s="69" t="s">
        <v>30</v>
      </c>
      <c r="B2" s="69"/>
      <c r="C2" s="70" t="str">
        <f>'[1]Uniformat FCI'!C1:G1</f>
        <v xml:space="preserve">Warren Street </v>
      </c>
      <c r="D2" s="70"/>
      <c r="E2" s="70"/>
      <c r="F2" s="70"/>
      <c r="G2" s="70"/>
    </row>
    <row r="3" spans="1:13" x14ac:dyDescent="0.25">
      <c r="A3" s="72" t="s">
        <v>29</v>
      </c>
      <c r="B3" s="72"/>
      <c r="C3" s="47">
        <f>'[2]Uniformat FCI'!C2</f>
        <v>117509</v>
      </c>
      <c r="D3" s="45"/>
      <c r="E3" s="45"/>
      <c r="F3" s="45"/>
      <c r="G3" s="45"/>
    </row>
    <row r="4" spans="1:13" x14ac:dyDescent="0.25">
      <c r="A4" s="72" t="s">
        <v>28</v>
      </c>
      <c r="B4" s="72"/>
      <c r="C4" s="46">
        <f>'[2]Uniformat FCI'!C5</f>
        <v>102</v>
      </c>
      <c r="D4" s="45"/>
      <c r="E4" s="45"/>
      <c r="F4" s="45"/>
      <c r="G4" s="45"/>
    </row>
    <row r="7" spans="1:13" ht="15" customHeight="1" x14ac:dyDescent="0.25">
      <c r="A7" s="84" t="s">
        <v>25</v>
      </c>
      <c r="B7" s="85"/>
      <c r="C7" s="84" t="s">
        <v>27</v>
      </c>
      <c r="D7" s="86" t="s">
        <v>26</v>
      </c>
      <c r="E7" s="86"/>
      <c r="F7" s="86"/>
      <c r="G7" s="87"/>
    </row>
    <row r="8" spans="1:13" ht="16.5" x14ac:dyDescent="0.25">
      <c r="A8" s="84" t="s">
        <v>25</v>
      </c>
      <c r="B8" s="85"/>
      <c r="C8" s="84" t="s">
        <v>24</v>
      </c>
      <c r="D8" s="44" t="s">
        <v>23</v>
      </c>
      <c r="E8" s="44" t="s">
        <v>22</v>
      </c>
      <c r="F8" s="44" t="s">
        <v>21</v>
      </c>
      <c r="G8" s="43" t="s">
        <v>20</v>
      </c>
    </row>
    <row r="9" spans="1:13" ht="3.75" customHeight="1" x14ac:dyDescent="0.25">
      <c r="A9" s="42"/>
      <c r="B9" s="41"/>
      <c r="C9" s="74"/>
      <c r="D9" s="75"/>
      <c r="E9" s="75"/>
      <c r="F9" s="75"/>
      <c r="G9" s="75"/>
    </row>
    <row r="10" spans="1:13" x14ac:dyDescent="0.25">
      <c r="A10" s="40" t="s">
        <v>19</v>
      </c>
      <c r="B10" s="39"/>
      <c r="C10" s="38"/>
      <c r="D10" s="37"/>
      <c r="E10" s="36"/>
      <c r="F10" s="36"/>
      <c r="G10" s="35"/>
    </row>
    <row r="11" spans="1:13" ht="10.35" customHeight="1" x14ac:dyDescent="0.25">
      <c r="A11" s="32" t="s">
        <v>12</v>
      </c>
      <c r="B11" s="34"/>
      <c r="C11" s="32" t="s">
        <v>18</v>
      </c>
      <c r="D11" s="31">
        <v>576</v>
      </c>
      <c r="E11" s="20">
        <v>800</v>
      </c>
      <c r="F11" s="19">
        <f t="shared" ref="F11:F35" si="0">D11-E11</f>
        <v>-224</v>
      </c>
      <c r="G11" s="18">
        <v>0</v>
      </c>
      <c r="I11" s="1"/>
      <c r="J11" s="1"/>
      <c r="K11" s="1"/>
      <c r="L11" s="1"/>
      <c r="M11" s="1"/>
    </row>
    <row r="12" spans="1:13" ht="10.35" customHeight="1" x14ac:dyDescent="0.25">
      <c r="A12" s="32" t="s">
        <v>12</v>
      </c>
      <c r="B12" s="76"/>
      <c r="C12" s="32" t="s">
        <v>17</v>
      </c>
      <c r="D12" s="31">
        <v>751</v>
      </c>
      <c r="E12" s="20">
        <v>800</v>
      </c>
      <c r="F12" s="19">
        <f t="shared" si="0"/>
        <v>-49</v>
      </c>
      <c r="G12" s="18">
        <f t="shared" ref="G12:G22" si="1">IF(F12&gt;0,1,D12/E12)</f>
        <v>0.93874999999999997</v>
      </c>
      <c r="I12" s="1"/>
      <c r="J12" s="1"/>
      <c r="K12" s="1"/>
      <c r="L12" s="1"/>
      <c r="M12" s="1"/>
    </row>
    <row r="13" spans="1:13" ht="10.35" customHeight="1" x14ac:dyDescent="0.25">
      <c r="A13" s="32" t="s">
        <v>12</v>
      </c>
      <c r="B13" s="76"/>
      <c r="C13" s="32" t="s">
        <v>16</v>
      </c>
      <c r="D13" s="31">
        <v>750</v>
      </c>
      <c r="E13" s="20">
        <v>800</v>
      </c>
      <c r="F13" s="19">
        <f t="shared" si="0"/>
        <v>-50</v>
      </c>
      <c r="G13" s="18">
        <f t="shared" si="1"/>
        <v>0.9375</v>
      </c>
      <c r="I13" s="1"/>
      <c r="J13" s="1"/>
      <c r="K13" s="1"/>
      <c r="L13" s="1"/>
      <c r="M13" s="1"/>
    </row>
    <row r="14" spans="1:13" ht="10.35" customHeight="1" x14ac:dyDescent="0.25">
      <c r="A14" s="32" t="s">
        <v>12</v>
      </c>
      <c r="B14" s="76"/>
      <c r="C14" s="32" t="s">
        <v>15</v>
      </c>
      <c r="D14" s="31">
        <v>748</v>
      </c>
      <c r="E14" s="20">
        <v>800</v>
      </c>
      <c r="F14" s="19">
        <f t="shared" si="0"/>
        <v>-52</v>
      </c>
      <c r="G14" s="18">
        <f t="shared" si="1"/>
        <v>0.93500000000000005</v>
      </c>
      <c r="I14" s="1"/>
      <c r="J14" s="1"/>
      <c r="K14" s="1"/>
      <c r="L14" s="1"/>
      <c r="M14" s="1"/>
    </row>
    <row r="15" spans="1:13" ht="10.35" customHeight="1" x14ac:dyDescent="0.25">
      <c r="A15" s="32" t="s">
        <v>12</v>
      </c>
      <c r="B15" s="76"/>
      <c r="C15" s="32" t="s">
        <v>14</v>
      </c>
      <c r="D15" s="31">
        <v>196</v>
      </c>
      <c r="E15" s="20">
        <v>800</v>
      </c>
      <c r="F15" s="19">
        <f t="shared" si="0"/>
        <v>-604</v>
      </c>
      <c r="G15" s="18">
        <f t="shared" si="1"/>
        <v>0.245</v>
      </c>
      <c r="I15" s="1"/>
      <c r="J15" s="1"/>
      <c r="K15" s="1"/>
      <c r="L15" s="1"/>
      <c r="M15" s="1"/>
    </row>
    <row r="16" spans="1:13" ht="10.35" customHeight="1" x14ac:dyDescent="0.25">
      <c r="A16" s="32" t="s">
        <v>12</v>
      </c>
      <c r="B16" s="76"/>
      <c r="C16" s="32">
        <v>101</v>
      </c>
      <c r="D16" s="31">
        <v>702</v>
      </c>
      <c r="E16" s="20">
        <v>800</v>
      </c>
      <c r="F16" s="19">
        <f t="shared" si="0"/>
        <v>-98</v>
      </c>
      <c r="G16" s="18">
        <f t="shared" si="1"/>
        <v>0.87749999999999995</v>
      </c>
      <c r="I16" s="1"/>
      <c r="J16" s="1"/>
      <c r="K16" s="1"/>
      <c r="L16" s="1"/>
      <c r="M16" s="1"/>
    </row>
    <row r="17" spans="1:13" ht="10.35" customHeight="1" x14ac:dyDescent="0.25">
      <c r="A17" s="32" t="s">
        <v>12</v>
      </c>
      <c r="B17" s="76"/>
      <c r="C17" s="32">
        <v>102</v>
      </c>
      <c r="D17" s="31">
        <v>751</v>
      </c>
      <c r="E17" s="20">
        <v>800</v>
      </c>
      <c r="F17" s="19">
        <f t="shared" si="0"/>
        <v>-49</v>
      </c>
      <c r="G17" s="18">
        <f t="shared" si="1"/>
        <v>0.93874999999999997</v>
      </c>
      <c r="I17" s="1"/>
      <c r="J17" s="1"/>
      <c r="K17" s="1"/>
      <c r="L17" s="1"/>
      <c r="M17" s="1"/>
    </row>
    <row r="18" spans="1:13" ht="10.35" customHeight="1" x14ac:dyDescent="0.25">
      <c r="A18" s="32" t="s">
        <v>12</v>
      </c>
      <c r="B18" s="76"/>
      <c r="C18" s="32">
        <v>201</v>
      </c>
      <c r="D18" s="31">
        <v>702</v>
      </c>
      <c r="E18" s="20">
        <v>800</v>
      </c>
      <c r="F18" s="19">
        <f t="shared" si="0"/>
        <v>-98</v>
      </c>
      <c r="G18" s="18">
        <f t="shared" si="1"/>
        <v>0.87749999999999995</v>
      </c>
      <c r="I18" s="1"/>
      <c r="J18" s="1"/>
      <c r="K18" s="1"/>
      <c r="L18" s="1"/>
      <c r="M18" s="1"/>
    </row>
    <row r="19" spans="1:13" ht="10.35" customHeight="1" x14ac:dyDescent="0.25">
      <c r="A19" s="32" t="s">
        <v>12</v>
      </c>
      <c r="B19" s="76"/>
      <c r="C19" s="32">
        <v>203</v>
      </c>
      <c r="D19" s="31">
        <v>751</v>
      </c>
      <c r="E19" s="20">
        <v>800</v>
      </c>
      <c r="F19" s="19">
        <f t="shared" si="0"/>
        <v>-49</v>
      </c>
      <c r="G19" s="18">
        <f t="shared" si="1"/>
        <v>0.93874999999999997</v>
      </c>
      <c r="I19" s="1"/>
      <c r="J19" s="1"/>
      <c r="K19" s="1"/>
      <c r="L19" s="1"/>
      <c r="M19" s="1"/>
    </row>
    <row r="20" spans="1:13" ht="10.35" customHeight="1" x14ac:dyDescent="0.25">
      <c r="A20" s="32" t="s">
        <v>12</v>
      </c>
      <c r="B20" s="76"/>
      <c r="C20" s="32">
        <v>205</v>
      </c>
      <c r="D20" s="31">
        <v>745</v>
      </c>
      <c r="E20" s="20">
        <v>800</v>
      </c>
      <c r="F20" s="19">
        <f t="shared" si="0"/>
        <v>-55</v>
      </c>
      <c r="G20" s="18">
        <f t="shared" si="1"/>
        <v>0.93125000000000002</v>
      </c>
      <c r="I20" s="1"/>
      <c r="J20" s="1"/>
      <c r="K20" s="1"/>
      <c r="L20" s="1"/>
      <c r="M20" s="1"/>
    </row>
    <row r="21" spans="1:13" ht="10.35" customHeight="1" x14ac:dyDescent="0.25">
      <c r="A21" s="32" t="s">
        <v>12</v>
      </c>
      <c r="B21" s="76"/>
      <c r="C21" s="32">
        <v>206</v>
      </c>
      <c r="D21" s="31">
        <v>750</v>
      </c>
      <c r="E21" s="20">
        <v>800</v>
      </c>
      <c r="F21" s="19">
        <f t="shared" si="0"/>
        <v>-50</v>
      </c>
      <c r="G21" s="18">
        <f t="shared" si="1"/>
        <v>0.9375</v>
      </c>
      <c r="I21" s="1"/>
      <c r="J21" s="1"/>
      <c r="K21" s="1"/>
      <c r="L21" s="1"/>
      <c r="M21" s="1"/>
    </row>
    <row r="22" spans="1:13" ht="10.35" customHeight="1" x14ac:dyDescent="0.25">
      <c r="A22" s="32" t="s">
        <v>12</v>
      </c>
      <c r="B22" s="76"/>
      <c r="C22" s="32">
        <v>207</v>
      </c>
      <c r="D22" s="31">
        <v>748</v>
      </c>
      <c r="E22" s="20">
        <v>800</v>
      </c>
      <c r="F22" s="19">
        <f t="shared" si="0"/>
        <v>-52</v>
      </c>
      <c r="G22" s="18">
        <f t="shared" si="1"/>
        <v>0.93500000000000005</v>
      </c>
      <c r="I22" s="1"/>
      <c r="J22" s="1"/>
      <c r="K22" s="1"/>
      <c r="L22" s="1"/>
      <c r="M22" s="1"/>
    </row>
    <row r="23" spans="1:13" ht="10.35" customHeight="1" x14ac:dyDescent="0.25">
      <c r="A23" s="32" t="s">
        <v>12</v>
      </c>
      <c r="B23" s="76"/>
      <c r="C23" s="32">
        <v>208</v>
      </c>
      <c r="D23" s="31">
        <v>202</v>
      </c>
      <c r="E23" s="20">
        <v>800</v>
      </c>
      <c r="F23" s="19">
        <f t="shared" si="0"/>
        <v>-598</v>
      </c>
      <c r="G23" s="18">
        <v>0</v>
      </c>
      <c r="I23" s="1"/>
      <c r="J23" s="1"/>
      <c r="K23" s="1"/>
      <c r="L23" s="1"/>
      <c r="M23" s="1"/>
    </row>
    <row r="24" spans="1:13" ht="10.35" customHeight="1" x14ac:dyDescent="0.25">
      <c r="A24" s="32" t="s">
        <v>12</v>
      </c>
      <c r="B24" s="76"/>
      <c r="C24" s="32">
        <v>209</v>
      </c>
      <c r="D24" s="31">
        <v>655</v>
      </c>
      <c r="E24" s="20">
        <v>800</v>
      </c>
      <c r="F24" s="19">
        <f t="shared" si="0"/>
        <v>-145</v>
      </c>
      <c r="G24" s="18">
        <f t="shared" ref="G24:G33" si="2">IF(F24&gt;0,1,D24/E24)</f>
        <v>0.81874999999999998</v>
      </c>
      <c r="I24" s="1"/>
      <c r="J24" s="1"/>
      <c r="K24" s="1"/>
      <c r="L24" s="1"/>
      <c r="M24" s="1"/>
    </row>
    <row r="25" spans="1:13" ht="10.35" customHeight="1" x14ac:dyDescent="0.25">
      <c r="A25" s="32" t="s">
        <v>12</v>
      </c>
      <c r="B25" s="76"/>
      <c r="C25" s="32">
        <v>210</v>
      </c>
      <c r="D25" s="31">
        <v>647</v>
      </c>
      <c r="E25" s="20">
        <v>800</v>
      </c>
      <c r="F25" s="19">
        <f t="shared" si="0"/>
        <v>-153</v>
      </c>
      <c r="G25" s="18">
        <f t="shared" si="2"/>
        <v>0.80874999999999997</v>
      </c>
      <c r="I25" s="1"/>
      <c r="J25" s="1"/>
      <c r="K25" s="1"/>
      <c r="L25" s="1"/>
      <c r="M25" s="1"/>
    </row>
    <row r="26" spans="1:13" ht="10.35" customHeight="1" x14ac:dyDescent="0.25">
      <c r="A26" s="32" t="s">
        <v>12</v>
      </c>
      <c r="B26" s="76"/>
      <c r="C26" s="32">
        <v>211</v>
      </c>
      <c r="D26" s="31">
        <v>576</v>
      </c>
      <c r="E26" s="20">
        <v>800</v>
      </c>
      <c r="F26" s="19">
        <f t="shared" si="0"/>
        <v>-224</v>
      </c>
      <c r="G26" s="18">
        <f t="shared" si="2"/>
        <v>0.72</v>
      </c>
      <c r="I26" s="1"/>
      <c r="J26" s="1"/>
      <c r="K26" s="1"/>
      <c r="L26" s="1"/>
      <c r="M26" s="1"/>
    </row>
    <row r="27" spans="1:13" ht="10.35" customHeight="1" x14ac:dyDescent="0.25">
      <c r="A27" s="32" t="s">
        <v>12</v>
      </c>
      <c r="B27" s="76"/>
      <c r="C27" s="32">
        <v>301</v>
      </c>
      <c r="D27" s="31">
        <v>655</v>
      </c>
      <c r="E27" s="20">
        <v>800</v>
      </c>
      <c r="F27" s="19">
        <f t="shared" si="0"/>
        <v>-145</v>
      </c>
      <c r="G27" s="18">
        <f t="shared" si="2"/>
        <v>0.81874999999999998</v>
      </c>
      <c r="I27" s="1"/>
      <c r="J27" s="1"/>
      <c r="K27" s="1"/>
      <c r="L27" s="1"/>
      <c r="M27" s="1"/>
    </row>
    <row r="28" spans="1:13" ht="10.35" customHeight="1" x14ac:dyDescent="0.25">
      <c r="A28" s="32" t="s">
        <v>12</v>
      </c>
      <c r="B28" s="76"/>
      <c r="C28" s="32">
        <v>302</v>
      </c>
      <c r="D28" s="31">
        <v>655</v>
      </c>
      <c r="E28" s="20">
        <v>800</v>
      </c>
      <c r="F28" s="19">
        <f t="shared" si="0"/>
        <v>-145</v>
      </c>
      <c r="G28" s="18">
        <f t="shared" si="2"/>
        <v>0.81874999999999998</v>
      </c>
      <c r="I28" s="1"/>
      <c r="J28" s="1"/>
      <c r="K28" s="1"/>
      <c r="L28" s="1"/>
      <c r="M28" s="1"/>
    </row>
    <row r="29" spans="1:13" ht="10.35" customHeight="1" x14ac:dyDescent="0.25">
      <c r="A29" s="32" t="s">
        <v>12</v>
      </c>
      <c r="B29" s="76"/>
      <c r="C29" s="32">
        <v>303</v>
      </c>
      <c r="D29" s="31">
        <v>655</v>
      </c>
      <c r="E29" s="20">
        <v>800</v>
      </c>
      <c r="F29" s="19">
        <f t="shared" si="0"/>
        <v>-145</v>
      </c>
      <c r="G29" s="18">
        <f t="shared" si="2"/>
        <v>0.81874999999999998</v>
      </c>
      <c r="I29" s="1"/>
      <c r="J29" s="1"/>
      <c r="K29" s="1"/>
      <c r="L29" s="1"/>
      <c r="M29" s="1"/>
    </row>
    <row r="30" spans="1:13" ht="10.35" customHeight="1" x14ac:dyDescent="0.25">
      <c r="A30" s="32" t="s">
        <v>12</v>
      </c>
      <c r="B30" s="76"/>
      <c r="C30" s="32">
        <v>304</v>
      </c>
      <c r="D30" s="31">
        <v>647</v>
      </c>
      <c r="E30" s="20">
        <v>800</v>
      </c>
      <c r="F30" s="19">
        <f t="shared" si="0"/>
        <v>-153</v>
      </c>
      <c r="G30" s="18">
        <f t="shared" si="2"/>
        <v>0.80874999999999997</v>
      </c>
      <c r="I30" s="1"/>
      <c r="J30" s="1"/>
      <c r="K30" s="1"/>
      <c r="L30" s="1"/>
      <c r="M30" s="1"/>
    </row>
    <row r="31" spans="1:13" ht="10.35" customHeight="1" x14ac:dyDescent="0.25">
      <c r="A31" s="33" t="str">
        <f>'[1]Master File (Interior)'!F36</f>
        <v>General Classroom (Grades 9-12)</v>
      </c>
      <c r="B31" s="76"/>
      <c r="C31" s="32">
        <v>103</v>
      </c>
      <c r="D31" s="31">
        <v>712</v>
      </c>
      <c r="E31" s="20">
        <v>800</v>
      </c>
      <c r="F31" s="19">
        <f t="shared" si="0"/>
        <v>-88</v>
      </c>
      <c r="G31" s="18">
        <f t="shared" si="2"/>
        <v>0.89</v>
      </c>
      <c r="I31" s="1"/>
      <c r="J31" s="1"/>
      <c r="K31" s="1"/>
      <c r="L31" s="1"/>
      <c r="M31" s="1"/>
    </row>
    <row r="32" spans="1:13" ht="10.35" customHeight="1" x14ac:dyDescent="0.25">
      <c r="A32" s="33" t="str">
        <f>'[1]Master File (Interior)'!F38</f>
        <v>Science (6-12)</v>
      </c>
      <c r="B32" s="76"/>
      <c r="C32" s="32">
        <v>105</v>
      </c>
      <c r="D32" s="31">
        <v>750</v>
      </c>
      <c r="E32" s="20">
        <v>800</v>
      </c>
      <c r="F32" s="19">
        <f t="shared" si="0"/>
        <v>-50</v>
      </c>
      <c r="G32" s="18">
        <f t="shared" si="2"/>
        <v>0.9375</v>
      </c>
      <c r="I32" s="1"/>
      <c r="J32" s="1"/>
      <c r="K32" s="1"/>
      <c r="L32" s="1"/>
      <c r="M32" s="1"/>
    </row>
    <row r="33" spans="1:13" ht="10.35" customHeight="1" x14ac:dyDescent="0.25">
      <c r="A33" s="32" t="s">
        <v>13</v>
      </c>
      <c r="B33" s="76"/>
      <c r="C33" s="32">
        <v>106</v>
      </c>
      <c r="D33" s="31">
        <v>748</v>
      </c>
      <c r="E33" s="20">
        <v>800</v>
      </c>
      <c r="F33" s="19">
        <f t="shared" si="0"/>
        <v>-52</v>
      </c>
      <c r="G33" s="18">
        <f t="shared" si="2"/>
        <v>0.93500000000000005</v>
      </c>
      <c r="I33" s="1"/>
      <c r="J33" s="1"/>
      <c r="K33" s="1"/>
      <c r="L33" s="1"/>
      <c r="M33" s="1"/>
    </row>
    <row r="34" spans="1:13" ht="10.35" customHeight="1" x14ac:dyDescent="0.25">
      <c r="A34" s="33" t="str">
        <f>'[1]Master File (Interior)'!F77</f>
        <v>General Classroom (Grades 9-12)</v>
      </c>
      <c r="B34" s="76"/>
      <c r="C34" s="32">
        <v>204</v>
      </c>
      <c r="D34" s="31">
        <v>764</v>
      </c>
      <c r="E34" s="20">
        <v>800</v>
      </c>
      <c r="F34" s="19">
        <f t="shared" si="0"/>
        <v>-36</v>
      </c>
      <c r="G34" s="18">
        <v>0</v>
      </c>
      <c r="I34" s="1"/>
      <c r="J34" s="1"/>
      <c r="K34" s="1"/>
      <c r="L34" s="1"/>
      <c r="M34" s="1"/>
    </row>
    <row r="35" spans="1:13" ht="10.35" customHeight="1" x14ac:dyDescent="0.25">
      <c r="A35" s="32" t="s">
        <v>12</v>
      </c>
      <c r="B35" s="76"/>
      <c r="C35" s="32" t="s">
        <v>11</v>
      </c>
      <c r="D35" s="31">
        <v>735</v>
      </c>
      <c r="E35" s="20">
        <v>800</v>
      </c>
      <c r="F35" s="19">
        <f t="shared" si="0"/>
        <v>-65</v>
      </c>
      <c r="G35" s="18">
        <f>IF(F35&gt;0,1,D35/E35)</f>
        <v>0.91874999999999996</v>
      </c>
      <c r="I35" s="1"/>
      <c r="J35" s="1"/>
      <c r="K35" s="1"/>
      <c r="L35" s="1"/>
      <c r="M35" s="1"/>
    </row>
    <row r="36" spans="1:13" ht="15.75" thickBot="1" x14ac:dyDescent="0.3">
      <c r="A36" s="30"/>
      <c r="B36" s="77"/>
      <c r="C36" s="78" t="s">
        <v>10</v>
      </c>
      <c r="D36" s="79"/>
      <c r="E36" s="79"/>
      <c r="F36" s="79"/>
      <c r="G36" s="4">
        <f>AVERAGE(G11:G35)</f>
        <v>0.75144999999999995</v>
      </c>
      <c r="I36" s="1"/>
      <c r="J36" s="1"/>
      <c r="K36" s="1"/>
      <c r="M36" s="1"/>
    </row>
    <row r="37" spans="1:13" x14ac:dyDescent="0.25">
      <c r="A37" s="80"/>
      <c r="B37" s="81"/>
      <c r="C37" s="29"/>
      <c r="D37" s="29"/>
      <c r="E37" s="28"/>
      <c r="F37" s="28"/>
      <c r="G37" s="28"/>
      <c r="I37" s="1"/>
      <c r="J37" s="1"/>
      <c r="K37" s="1"/>
      <c r="M37" s="1"/>
    </row>
    <row r="38" spans="1:13" ht="3.75" customHeight="1" x14ac:dyDescent="0.25">
      <c r="A38" s="82"/>
      <c r="B38" s="81"/>
      <c r="C38" s="83"/>
      <c r="D38" s="83"/>
      <c r="E38" s="83"/>
      <c r="F38" s="83"/>
      <c r="G38" s="83"/>
      <c r="I38" s="1"/>
      <c r="J38" s="1"/>
      <c r="K38" s="1"/>
      <c r="M38" s="1"/>
    </row>
    <row r="39" spans="1:13" x14ac:dyDescent="0.25">
      <c r="A39" s="27" t="s">
        <v>9</v>
      </c>
      <c r="B39" s="16"/>
      <c r="C39" s="26"/>
      <c r="D39" s="25"/>
      <c r="E39" s="25"/>
      <c r="F39" s="25"/>
      <c r="G39" s="24"/>
      <c r="I39" s="1"/>
      <c r="J39" s="1"/>
      <c r="K39" s="1"/>
      <c r="M39" s="1"/>
    </row>
    <row r="40" spans="1:13" ht="10.35" customHeight="1" x14ac:dyDescent="0.25">
      <c r="A40" s="23" t="s">
        <v>8</v>
      </c>
      <c r="B40" s="16"/>
      <c r="C40" s="22" t="s">
        <v>2</v>
      </c>
      <c r="D40" s="21">
        <f>'[1]Master File (Interior)'!I60+'[1]Master File (Interior)'!I68+'[1]Master File (Interior)'!I69+'[1]Master File (Interior)'!I70+'[1]Master File (Interior)'!I71+'[1]Master File (Interior)'!I72</f>
        <v>2282</v>
      </c>
      <c r="E40" s="20">
        <v>8000</v>
      </c>
      <c r="F40" s="19">
        <f t="shared" ref="F40:F45" si="3">D40-E40</f>
        <v>-5718</v>
      </c>
      <c r="G40" s="18">
        <f t="shared" ref="G40:G45" si="4">IF(F40&gt;0,1,D40/E40)</f>
        <v>0.28525</v>
      </c>
      <c r="I40" s="1"/>
      <c r="J40" s="1"/>
      <c r="K40" s="1"/>
      <c r="M40" s="1"/>
    </row>
    <row r="41" spans="1:13" ht="10.35" customHeight="1" x14ac:dyDescent="0.25">
      <c r="A41" s="23" t="s">
        <v>7</v>
      </c>
      <c r="B41" s="16"/>
      <c r="C41" s="22" t="s">
        <v>2</v>
      </c>
      <c r="D41" s="20">
        <v>0</v>
      </c>
      <c r="E41" s="20">
        <v>10075</v>
      </c>
      <c r="F41" s="19">
        <f t="shared" si="3"/>
        <v>-10075</v>
      </c>
      <c r="G41" s="18">
        <f t="shared" si="4"/>
        <v>0</v>
      </c>
      <c r="I41" s="1"/>
      <c r="J41" s="1"/>
      <c r="K41" s="1"/>
      <c r="M41" s="1"/>
    </row>
    <row r="42" spans="1:13" ht="10.35" customHeight="1" x14ac:dyDescent="0.25">
      <c r="A42" s="23" t="s">
        <v>6</v>
      </c>
      <c r="B42" s="16"/>
      <c r="C42" s="22" t="s">
        <v>2</v>
      </c>
      <c r="D42" s="21">
        <f>'[1]Master File (Interior)'!I22</f>
        <v>2632</v>
      </c>
      <c r="E42" s="20">
        <v>21100</v>
      </c>
      <c r="F42" s="19">
        <f t="shared" si="3"/>
        <v>-18468</v>
      </c>
      <c r="G42" s="18">
        <f t="shared" si="4"/>
        <v>0.124739336492891</v>
      </c>
      <c r="I42" s="1"/>
      <c r="J42" s="1"/>
      <c r="K42" s="1"/>
      <c r="M42" s="1"/>
    </row>
    <row r="43" spans="1:13" ht="10.35" customHeight="1" x14ac:dyDescent="0.25">
      <c r="A43" s="23" t="s">
        <v>5</v>
      </c>
      <c r="B43" s="16"/>
      <c r="C43" s="22" t="s">
        <v>2</v>
      </c>
      <c r="D43" s="21">
        <f>'[1]Master File (Interior)'!I37+'[1]Master File (Interior)'!I38+'[1]Master File (Interior)'!I39+'[1]Master File (Interior)'!I40+'[1]Master File (Interior)'!I41+'[1]Master File (Interior)'!I42+'[1]Master File (Interior)'!I43</f>
        <v>1910</v>
      </c>
      <c r="E43" s="20">
        <v>5750</v>
      </c>
      <c r="F43" s="19">
        <f t="shared" si="3"/>
        <v>-3840</v>
      </c>
      <c r="G43" s="18">
        <f t="shared" si="4"/>
        <v>0.33217391304347826</v>
      </c>
      <c r="I43" s="1"/>
      <c r="J43" s="1"/>
      <c r="K43" s="1"/>
      <c r="M43" s="1"/>
    </row>
    <row r="44" spans="1:13" ht="10.35" customHeight="1" x14ac:dyDescent="0.25">
      <c r="A44" s="17" t="s">
        <v>4</v>
      </c>
      <c r="B44" s="16"/>
      <c r="C44" s="15" t="s">
        <v>2</v>
      </c>
      <c r="D44" s="14">
        <f>'[1]Master File (Interior)'!I46+'[1]Master File (Interior)'!I47+'[1]Master File (Interior)'!I76</f>
        <v>919</v>
      </c>
      <c r="E44" s="13">
        <v>1400</v>
      </c>
      <c r="F44" s="12">
        <f t="shared" si="3"/>
        <v>-481</v>
      </c>
      <c r="G44" s="11">
        <f t="shared" si="4"/>
        <v>0.65642857142857147</v>
      </c>
      <c r="I44" s="1"/>
      <c r="J44" s="1"/>
      <c r="K44" s="1"/>
      <c r="M44" s="1"/>
    </row>
    <row r="45" spans="1:13" ht="10.35" customHeight="1" thickBot="1" x14ac:dyDescent="0.3">
      <c r="A45" s="10" t="s">
        <v>3</v>
      </c>
      <c r="C45" s="9" t="s">
        <v>2</v>
      </c>
      <c r="D45" s="8">
        <f>'[1]Master File (Interior)'!I94+'[1]Master File (Interior)'!I48</f>
        <v>4982</v>
      </c>
      <c r="E45" s="7">
        <v>3100</v>
      </c>
      <c r="F45" s="6">
        <f t="shared" si="3"/>
        <v>1882</v>
      </c>
      <c r="G45" s="5">
        <f t="shared" si="4"/>
        <v>1</v>
      </c>
      <c r="I45" s="1"/>
      <c r="J45" s="1"/>
      <c r="K45" s="1"/>
      <c r="M45" s="1"/>
    </row>
    <row r="46" spans="1:13" ht="15.75" thickBot="1" x14ac:dyDescent="0.3">
      <c r="A46" s="3"/>
      <c r="B46" s="3"/>
      <c r="C46" s="79" t="s">
        <v>1</v>
      </c>
      <c r="D46" s="79"/>
      <c r="E46" s="79"/>
      <c r="F46" s="79"/>
      <c r="G46" s="4">
        <f>AVERAGE(G40:G44)</f>
        <v>0.27971836419298812</v>
      </c>
      <c r="I46" s="1"/>
      <c r="J46" s="1"/>
      <c r="K46" s="1"/>
      <c r="M46" s="1"/>
    </row>
    <row r="47" spans="1:13" ht="15.75" thickBot="1" x14ac:dyDescent="0.3">
      <c r="A47" s="3"/>
      <c r="B47" s="3"/>
      <c r="C47" s="3"/>
      <c r="D47" s="3"/>
      <c r="E47" s="3"/>
      <c r="F47" s="3"/>
      <c r="G47" s="3"/>
      <c r="I47" s="1"/>
      <c r="J47" s="1"/>
      <c r="K47" s="1"/>
      <c r="M47" s="1"/>
    </row>
    <row r="48" spans="1:13" ht="15.75" thickBot="1" x14ac:dyDescent="0.3">
      <c r="A48" s="3"/>
      <c r="B48" s="3"/>
      <c r="C48" s="73" t="s">
        <v>0</v>
      </c>
      <c r="D48" s="73"/>
      <c r="E48" s="73"/>
      <c r="F48" s="73"/>
      <c r="G48" s="2">
        <f>AVERAGE(G36,G46)</f>
        <v>0.51558418209649404</v>
      </c>
      <c r="I48" s="1"/>
      <c r="J48" s="1"/>
      <c r="K48" s="1"/>
      <c r="M48" s="1"/>
    </row>
    <row r="49" spans="9:13" x14ac:dyDescent="0.25">
      <c r="I49" s="1"/>
      <c r="J49" s="1"/>
      <c r="K49" s="1"/>
      <c r="M49" s="1"/>
    </row>
    <row r="50" spans="9:13" x14ac:dyDescent="0.25">
      <c r="I50" s="1"/>
      <c r="J50" s="1"/>
      <c r="K50" s="1"/>
      <c r="M50" s="1"/>
    </row>
    <row r="51" spans="9:13" x14ac:dyDescent="0.25">
      <c r="I51" s="1"/>
      <c r="J51" s="1"/>
      <c r="K51" s="1"/>
      <c r="M51" s="1"/>
    </row>
    <row r="52" spans="9:13" x14ac:dyDescent="0.25">
      <c r="I52" s="1"/>
      <c r="J52" s="1"/>
      <c r="K52" s="1"/>
      <c r="M52" s="1"/>
    </row>
    <row r="53" spans="9:13" x14ac:dyDescent="0.25">
      <c r="I53" s="1"/>
      <c r="J53" s="1"/>
      <c r="K53" s="1"/>
      <c r="M53" s="1"/>
    </row>
    <row r="54" spans="9:13" x14ac:dyDescent="0.25">
      <c r="I54" s="1"/>
      <c r="J54" s="1"/>
      <c r="K54" s="1"/>
      <c r="M54" s="1"/>
    </row>
    <row r="55" spans="9:13" x14ac:dyDescent="0.25">
      <c r="I55" s="1"/>
      <c r="J55" s="1"/>
      <c r="K55" s="1"/>
      <c r="M55" s="1"/>
    </row>
    <row r="56" spans="9:13" x14ac:dyDescent="0.25">
      <c r="I56" s="1"/>
      <c r="J56" s="1"/>
      <c r="K56" s="1"/>
      <c r="M56" s="1"/>
    </row>
    <row r="57" spans="9:13" x14ac:dyDescent="0.25">
      <c r="I57" s="1"/>
      <c r="J57" s="1"/>
      <c r="K57" s="1"/>
      <c r="M57" s="1"/>
    </row>
    <row r="58" spans="9:13" x14ac:dyDescent="0.25">
      <c r="I58" s="1"/>
      <c r="J58" s="1"/>
      <c r="K58" s="1"/>
      <c r="L58" s="1"/>
      <c r="M58" s="1"/>
    </row>
    <row r="59" spans="9:13" x14ac:dyDescent="0.25">
      <c r="I59" s="1"/>
      <c r="J59" s="1"/>
      <c r="K59" s="1"/>
      <c r="L59" s="1"/>
      <c r="M59" s="1"/>
    </row>
    <row r="60" spans="9:13" x14ac:dyDescent="0.25">
      <c r="I60" s="1"/>
      <c r="J60" s="1"/>
      <c r="K60" s="1"/>
      <c r="L60" s="1"/>
      <c r="M60" s="1"/>
    </row>
    <row r="61" spans="9:13" x14ac:dyDescent="0.25">
      <c r="I61" s="1"/>
      <c r="J61" s="1"/>
      <c r="K61" s="1"/>
      <c r="L61" s="1"/>
      <c r="M61" s="1"/>
    </row>
    <row r="62" spans="9:13" x14ac:dyDescent="0.25">
      <c r="I62" s="1"/>
      <c r="J62" s="1"/>
      <c r="K62" s="1"/>
      <c r="L62" s="1"/>
      <c r="M62" s="1"/>
    </row>
    <row r="63" spans="9:13" x14ac:dyDescent="0.25">
      <c r="I63" s="1"/>
      <c r="J63" s="1"/>
      <c r="K63" s="1"/>
      <c r="L63" s="1"/>
      <c r="M63" s="1"/>
    </row>
    <row r="64" spans="9:13" x14ac:dyDescent="0.25">
      <c r="I64" s="1"/>
      <c r="J64" s="1"/>
      <c r="K64" s="1"/>
      <c r="L64" s="1"/>
      <c r="M64" s="1"/>
    </row>
    <row r="65" spans="9:13" x14ac:dyDescent="0.25">
      <c r="I65" s="1"/>
      <c r="J65" s="1"/>
      <c r="K65" s="1"/>
      <c r="L65" s="1"/>
      <c r="M65" s="1"/>
    </row>
    <row r="66" spans="9:13" x14ac:dyDescent="0.25">
      <c r="I66" s="1"/>
      <c r="K66" s="1"/>
    </row>
    <row r="67" spans="9:13" x14ac:dyDescent="0.25">
      <c r="I67" s="1"/>
      <c r="K67" s="1"/>
    </row>
    <row r="68" spans="9:13" x14ac:dyDescent="0.25">
      <c r="I68" s="1"/>
      <c r="K68" s="1"/>
    </row>
    <row r="69" spans="9:13" x14ac:dyDescent="0.25">
      <c r="I69" s="1"/>
      <c r="J69" s="1"/>
      <c r="K69" s="1"/>
      <c r="L69" s="1"/>
      <c r="M69" s="1"/>
    </row>
    <row r="70" spans="9:13" x14ac:dyDescent="0.25">
      <c r="I70" s="1"/>
      <c r="J70" s="1"/>
      <c r="K70" s="1"/>
      <c r="L70" s="1"/>
      <c r="M70" s="1"/>
    </row>
    <row r="71" spans="9:13" x14ac:dyDescent="0.25">
      <c r="I71" s="1"/>
      <c r="J71" s="1"/>
      <c r="K71" s="1"/>
      <c r="L71" s="1"/>
      <c r="M71" s="1"/>
    </row>
    <row r="72" spans="9:13" x14ac:dyDescent="0.25">
      <c r="I72" s="1"/>
      <c r="J72" s="1"/>
      <c r="K72" s="1"/>
      <c r="L72" s="1"/>
      <c r="M72" s="1"/>
    </row>
    <row r="73" spans="9:13" x14ac:dyDescent="0.25">
      <c r="I73" s="1"/>
      <c r="J73" s="1"/>
      <c r="K73" s="1"/>
      <c r="L73" s="1"/>
      <c r="M73" s="1"/>
    </row>
    <row r="74" spans="9:13" x14ac:dyDescent="0.25">
      <c r="I74" s="1"/>
      <c r="J74" s="1"/>
      <c r="K74" s="1"/>
      <c r="L74" s="1"/>
      <c r="M74" s="1"/>
    </row>
    <row r="75" spans="9:13" x14ac:dyDescent="0.25">
      <c r="I75" s="1"/>
      <c r="J75" s="1"/>
      <c r="K75" s="1"/>
      <c r="L75" s="1"/>
      <c r="M75" s="1"/>
    </row>
    <row r="76" spans="9:13" x14ac:dyDescent="0.25">
      <c r="I76" s="1"/>
      <c r="J76" s="1"/>
      <c r="K76" s="1"/>
      <c r="L76" s="1"/>
      <c r="M76" s="1"/>
    </row>
    <row r="77" spans="9:13" x14ac:dyDescent="0.25">
      <c r="I77" s="1"/>
      <c r="J77" s="1"/>
      <c r="K77" s="1"/>
      <c r="L77" s="1"/>
      <c r="M77" s="1"/>
    </row>
    <row r="78" spans="9:13" x14ac:dyDescent="0.25">
      <c r="I78" s="1"/>
      <c r="J78" s="1"/>
      <c r="K78" s="1"/>
      <c r="L78" s="1"/>
      <c r="M78" s="1"/>
    </row>
    <row r="79" spans="9:13" x14ac:dyDescent="0.25">
      <c r="I79" s="1"/>
      <c r="J79" s="1"/>
      <c r="K79" s="1"/>
      <c r="L79" s="1"/>
      <c r="M79" s="1"/>
    </row>
    <row r="80" spans="9:13" x14ac:dyDescent="0.25">
      <c r="I80" s="1"/>
      <c r="J80" s="1"/>
      <c r="K80" s="1"/>
      <c r="L80" s="1"/>
      <c r="M80" s="1"/>
    </row>
    <row r="81" spans="9:13" x14ac:dyDescent="0.25">
      <c r="I81" s="1"/>
      <c r="J81" s="1"/>
      <c r="K81" s="1"/>
      <c r="L81" s="1"/>
      <c r="M81" s="1"/>
    </row>
    <row r="82" spans="9:13" x14ac:dyDescent="0.25">
      <c r="I82" s="1"/>
      <c r="J82" s="1"/>
      <c r="K82" s="1"/>
      <c r="L82" s="1"/>
      <c r="M82" s="1"/>
    </row>
    <row r="83" spans="9:13" x14ac:dyDescent="0.25">
      <c r="I83" s="1"/>
      <c r="J83" s="1"/>
      <c r="K83" s="1"/>
      <c r="L83" s="1"/>
      <c r="M83" s="1"/>
    </row>
    <row r="84" spans="9:13" x14ac:dyDescent="0.25">
      <c r="I84" s="1"/>
      <c r="J84" s="1"/>
      <c r="K84" s="1"/>
      <c r="L84" s="1"/>
      <c r="M84" s="1"/>
    </row>
    <row r="85" spans="9:13" x14ac:dyDescent="0.25">
      <c r="I85" s="1"/>
      <c r="J85" s="1"/>
      <c r="K85" s="1"/>
      <c r="L85" s="1"/>
      <c r="M85" s="1"/>
    </row>
    <row r="86" spans="9:13" x14ac:dyDescent="0.25">
      <c r="I86" s="1"/>
      <c r="J86" s="1"/>
      <c r="K86" s="1"/>
      <c r="L86" s="1"/>
      <c r="M86" s="1"/>
    </row>
    <row r="87" spans="9:13" x14ac:dyDescent="0.25">
      <c r="I87" s="1"/>
      <c r="J87" s="1"/>
      <c r="K87" s="1"/>
      <c r="L87" s="1"/>
      <c r="M87" s="1"/>
    </row>
    <row r="88" spans="9:13" x14ac:dyDescent="0.25">
      <c r="I88" s="1"/>
      <c r="J88" s="1"/>
      <c r="K88" s="1"/>
      <c r="L88" s="1"/>
      <c r="M88" s="1"/>
    </row>
    <row r="89" spans="9:13" x14ac:dyDescent="0.25">
      <c r="I89" s="1"/>
      <c r="J89" s="1"/>
      <c r="K89" s="1"/>
      <c r="L89" s="1"/>
      <c r="M89" s="1"/>
    </row>
    <row r="90" spans="9:13" x14ac:dyDescent="0.25">
      <c r="I90" s="1"/>
      <c r="J90" s="1"/>
      <c r="K90" s="1"/>
      <c r="L90" s="1"/>
      <c r="M90" s="1"/>
    </row>
    <row r="91" spans="9:13" x14ac:dyDescent="0.25">
      <c r="I91" s="1"/>
      <c r="J91" s="1"/>
      <c r="K91" s="1"/>
      <c r="L91" s="1"/>
      <c r="M91" s="1"/>
    </row>
    <row r="92" spans="9:13" x14ac:dyDescent="0.25">
      <c r="I92" s="1"/>
      <c r="J92" s="1"/>
      <c r="K92" s="1"/>
      <c r="L92" s="1"/>
      <c r="M92" s="1"/>
    </row>
    <row r="93" spans="9:13" x14ac:dyDescent="0.25">
      <c r="I93" s="1"/>
      <c r="J93" s="1"/>
      <c r="K93" s="1"/>
      <c r="L93" s="1"/>
      <c r="M93" s="1"/>
    </row>
    <row r="94" spans="9:13" x14ac:dyDescent="0.25">
      <c r="I94" s="1"/>
      <c r="J94" s="1"/>
      <c r="K94" s="1"/>
      <c r="L94" s="1"/>
      <c r="M94" s="1"/>
    </row>
    <row r="95" spans="9:13" x14ac:dyDescent="0.25">
      <c r="I95" s="1"/>
      <c r="J95" s="1"/>
      <c r="K95" s="1"/>
      <c r="L95" s="1"/>
      <c r="M95" s="1"/>
    </row>
    <row r="96" spans="9:13" x14ac:dyDescent="0.25">
      <c r="I96" s="1"/>
      <c r="J96" s="1"/>
      <c r="K96" s="1"/>
      <c r="L96" s="1"/>
      <c r="M96" s="1"/>
    </row>
    <row r="97" spans="9:13" x14ac:dyDescent="0.25">
      <c r="I97" s="1"/>
      <c r="K97" s="1"/>
    </row>
    <row r="98" spans="9:13" x14ac:dyDescent="0.25">
      <c r="I98" s="1"/>
      <c r="K98" s="1"/>
    </row>
    <row r="99" spans="9:13" x14ac:dyDescent="0.25">
      <c r="I99" s="1"/>
      <c r="J99" s="1"/>
      <c r="K99" s="1"/>
      <c r="L99" s="1"/>
      <c r="M99" s="1"/>
    </row>
  </sheetData>
  <mergeCells count="16">
    <mergeCell ref="A7:A8"/>
    <mergeCell ref="B7:B8"/>
    <mergeCell ref="C7:C8"/>
    <mergeCell ref="D7:G7"/>
    <mergeCell ref="A1:G1"/>
    <mergeCell ref="A2:B2"/>
    <mergeCell ref="C2:G2"/>
    <mergeCell ref="A3:B3"/>
    <mergeCell ref="A4:B4"/>
    <mergeCell ref="C48:F48"/>
    <mergeCell ref="C9:G9"/>
    <mergeCell ref="B12:B36"/>
    <mergeCell ref="C36:F36"/>
    <mergeCell ref="A37:B38"/>
    <mergeCell ref="C38:G38"/>
    <mergeCell ref="C46:F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2013-03-04T16:44:59Z</dcterms:created>
  <dcterms:modified xsi:type="dcterms:W3CDTF">2013-03-04T16:48:41Z</dcterms:modified>
</cp:coreProperties>
</file>