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2" i="2"/>
  <c r="C30" i="2"/>
  <c r="C25" i="2"/>
  <c r="C14" i="2"/>
  <c r="C12" i="2"/>
  <c r="C8" i="2"/>
  <c r="C10" i="2" s="1"/>
  <c r="C4" i="2"/>
  <c r="C2" i="2"/>
  <c r="C1" i="2"/>
  <c r="C2" i="1"/>
  <c r="C3" i="1"/>
  <c r="C4" i="1"/>
  <c r="F11" i="1"/>
  <c r="G11" i="1"/>
  <c r="F12" i="1"/>
  <c r="G12" i="1"/>
  <c r="F13" i="1"/>
  <c r="G13" i="1" s="1"/>
  <c r="G37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41" i="1"/>
  <c r="G41" i="1" s="1"/>
  <c r="G48" i="1" s="1"/>
  <c r="F42" i="1"/>
  <c r="G42" i="1"/>
  <c r="F43" i="1"/>
  <c r="G43" i="1"/>
  <c r="F44" i="1"/>
  <c r="G44" i="1"/>
  <c r="F45" i="1"/>
  <c r="G45" i="1" s="1"/>
  <c r="F46" i="1"/>
  <c r="G46" i="1"/>
  <c r="F47" i="1"/>
  <c r="G47" i="1"/>
  <c r="G50" i="1" l="1"/>
</calcChain>
</file>

<file path=xl/sharedStrings.xml><?xml version="1.0" encoding="utf-8"?>
<sst xmlns="http://schemas.openxmlformats.org/spreadsheetml/2006/main" count="78" uniqueCount="46">
  <si>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</si>
  <si>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</si>
  <si>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</si>
  <si>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</si>
  <si>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</si>
  <si>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Instruciton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</si>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</sst>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</cellStyleXfs>
  <cellXfs count="85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9" fontId="4" fillId="0" borderId="7" xfId="3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3" fillId="0" borderId="11" xfId="4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3" fillId="0" borderId="14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5" xfId="4" applyBorder="1" applyAlignment="1">
      <alignment horizontal="left" vertical="center"/>
    </xf>
    <xf numFmtId="0" fontId="6" fillId="0" borderId="16" xfId="4" applyFont="1" applyBorder="1" applyAlignment="1">
      <alignment horizontal="left" vertical="center"/>
    </xf>
    <xf numFmtId="0" fontId="3" fillId="0" borderId="16" xfId="4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2" fillId="0" borderId="18" xfId="4" applyFont="1" applyBorder="1" applyAlignment="1">
      <alignment horizontal="right" vertical="center"/>
    </xf>
    <xf numFmtId="0" fontId="3" fillId="0" borderId="19" xfId="4" applyBorder="1" applyAlignment="1">
      <alignment horizontal="left" vertical="center"/>
    </xf>
    <xf numFmtId="0" fontId="4" fillId="0" borderId="16" xfId="4" applyFont="1" applyBorder="1" applyAlignment="1">
      <alignment horizontal="left" vertical="center"/>
    </xf>
    <xf numFmtId="9" fontId="4" fillId="0" borderId="20" xfId="3" applyFont="1" applyBorder="1" applyAlignment="1">
      <alignment horizontal="right" vertical="center"/>
    </xf>
    <xf numFmtId="164" fontId="4" fillId="0" borderId="20" xfId="4" applyNumberFormat="1" applyFont="1" applyBorder="1" applyAlignment="1">
      <alignment horizontal="right" vertical="center"/>
    </xf>
    <xf numFmtId="0" fontId="4" fillId="0" borderId="20" xfId="4" applyFont="1" applyBorder="1" applyAlignment="1">
      <alignment horizontal="right" vertical="center"/>
    </xf>
    <xf numFmtId="0" fontId="8" fillId="0" borderId="20" xfId="5" applyFont="1" applyBorder="1"/>
    <xf numFmtId="0" fontId="8" fillId="0" borderId="20" xfId="5" applyFont="1" applyBorder="1" applyAlignment="1">
      <alignment horizontal="center" vertical="center"/>
    </xf>
    <xf numFmtId="0" fontId="3" fillId="0" borderId="21" xfId="4" applyBorder="1" applyAlignment="1">
      <alignment horizontal="left" vertical="center"/>
    </xf>
    <xf numFmtId="0" fontId="8" fillId="0" borderId="7" xfId="5" applyFont="1" applyBorder="1" applyAlignment="1">
      <alignment vertical="center"/>
    </xf>
    <xf numFmtId="0" fontId="8" fillId="0" borderId="7" xfId="5" applyFont="1" applyBorder="1"/>
    <xf numFmtId="0" fontId="8" fillId="0" borderId="7" xfId="5" applyFont="1" applyBorder="1" applyAlignment="1">
      <alignment horizontal="center" vertical="center"/>
    </xf>
    <xf numFmtId="0" fontId="3" fillId="0" borderId="21" xfId="4" applyBorder="1" applyAlignment="1">
      <alignment horizontal="left" vertical="center"/>
    </xf>
    <xf numFmtId="0" fontId="3" fillId="0" borderId="22" xfId="4" applyBorder="1" applyAlignment="1">
      <alignment horizontal="right" vertical="top"/>
    </xf>
    <xf numFmtId="0" fontId="3" fillId="0" borderId="7" xfId="4" applyBorder="1" applyAlignment="1">
      <alignment horizontal="right" vertical="top"/>
    </xf>
    <xf numFmtId="0" fontId="3" fillId="0" borderId="7" xfId="4" applyBorder="1" applyAlignment="1">
      <alignment horizontal="left" vertical="top"/>
    </xf>
    <xf numFmtId="0" fontId="3" fillId="0" borderId="7" xfId="4" applyBorder="1" applyAlignment="1">
      <alignment horizontal="center" vertical="top"/>
    </xf>
    <xf numFmtId="0" fontId="3" fillId="0" borderId="21" xfId="4" applyBorder="1" applyAlignment="1">
      <alignment horizontal="left" vertical="top"/>
    </xf>
    <xf numFmtId="0" fontId="5" fillId="0" borderId="7" xfId="4" applyFont="1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4" fillId="0" borderId="22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left" vertical="top" wrapText="1"/>
    </xf>
    <xf numFmtId="0" fontId="3" fillId="0" borderId="21" xfId="4" applyBorder="1" applyAlignment="1">
      <alignment horizontal="left" vertical="top" wrapText="1"/>
    </xf>
    <xf numFmtId="0" fontId="2" fillId="0" borderId="22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165" fontId="7" fillId="0" borderId="0" xfId="1" applyNumberFormat="1" applyFont="1" applyAlignment="1">
      <alignment horizontal="left" wrapText="1"/>
    </xf>
    <xf numFmtId="1" fontId="7" fillId="0" borderId="0" xfId="1" applyNumberFormat="1" applyFont="1" applyAlignment="1">
      <alignment horizontal="center" vertical="top" wrapText="1"/>
    </xf>
    <xf numFmtId="0" fontId="9" fillId="0" borderId="0" xfId="5" applyFont="1" applyAlignment="1">
      <alignment horizontal="right"/>
    </xf>
    <xf numFmtId="0" fontId="7" fillId="0" borderId="0" xfId="1" applyNumberFormat="1" applyFont="1" applyAlignment="1">
      <alignment horizontal="center" vertical="top" wrapText="1"/>
    </xf>
    <xf numFmtId="9" fontId="0" fillId="0" borderId="0" xfId="6" applyFont="1"/>
    <xf numFmtId="0" fontId="7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11" fillId="0" borderId="0" xfId="5" applyFont="1" applyAlignment="1">
      <alignment horizontal="right"/>
    </xf>
    <xf numFmtId="0" fontId="3" fillId="0" borderId="0" xfId="4"/>
    <xf numFmtId="0" fontId="12" fillId="0" borderId="0" xfId="5" applyFont="1" applyAlignment="1">
      <alignment horizontal="left"/>
    </xf>
    <xf numFmtId="0" fontId="13" fillId="0" borderId="0" xfId="5" applyFont="1" applyAlignment="1">
      <alignment horizontal="right"/>
    </xf>
    <xf numFmtId="0" fontId="7" fillId="0" borderId="0" xfId="5"/>
    <xf numFmtId="165" fontId="7" fillId="0" borderId="0" xfId="1" applyNumberFormat="1" applyFont="1" applyAlignment="1">
      <alignment horizontal="right" vertical="top" wrapText="1"/>
    </xf>
    <xf numFmtId="0" fontId="7" fillId="0" borderId="0" xfId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9" fillId="0" borderId="0" xfId="5" applyFont="1" applyAlignment="1">
      <alignment horizontal="right"/>
    </xf>
    <xf numFmtId="0" fontId="14" fillId="0" borderId="0" xfId="4" applyFont="1"/>
    <xf numFmtId="0" fontId="14" fillId="0" borderId="0" xfId="4" applyFont="1" applyAlignment="1">
      <alignment horizontal="right"/>
    </xf>
    <xf numFmtId="9" fontId="15" fillId="0" borderId="14" xfId="4" applyNumberFormat="1" applyFont="1" applyBorder="1" applyAlignment="1">
      <alignment horizontal="right"/>
    </xf>
    <xf numFmtId="0" fontId="15" fillId="0" borderId="0" xfId="4" applyFont="1" applyAlignment="1">
      <alignment horizontal="right"/>
    </xf>
    <xf numFmtId="166" fontId="15" fillId="0" borderId="14" xfId="2" applyNumberFormat="1" applyFont="1" applyBorder="1" applyAlignment="1">
      <alignment horizontal="right"/>
    </xf>
    <xf numFmtId="0" fontId="15" fillId="0" borderId="0" xfId="4" applyFont="1"/>
    <xf numFmtId="0" fontId="16" fillId="0" borderId="0" xfId="4" applyFont="1" applyAlignment="1">
      <alignment horizontal="right"/>
    </xf>
    <xf numFmtId="0" fontId="17" fillId="0" borderId="0" xfId="4" applyFont="1"/>
    <xf numFmtId="1" fontId="15" fillId="0" borderId="14" xfId="4" applyNumberFormat="1" applyFont="1" applyBorder="1" applyAlignment="1">
      <alignment horizontal="right"/>
    </xf>
    <xf numFmtId="1" fontId="15" fillId="0" borderId="0" xfId="4" applyNumberFormat="1" applyFont="1" applyBorder="1" applyAlignment="1">
      <alignment horizontal="right"/>
    </xf>
    <xf numFmtId="9" fontId="15" fillId="0" borderId="14" xfId="3" applyFont="1" applyBorder="1"/>
    <xf numFmtId="9" fontId="15" fillId="0" borderId="14" xfId="3" applyFont="1" applyBorder="1" applyAlignment="1">
      <alignment horizontal="right"/>
    </xf>
    <xf numFmtId="0" fontId="15" fillId="0" borderId="14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ssex%20Avenue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Sussex Avenue</v>
          </cell>
        </row>
        <row r="2">
          <cell r="C2">
            <v>64327</v>
          </cell>
        </row>
        <row r="5">
          <cell r="C5">
            <v>112</v>
          </cell>
        </row>
        <row r="65">
          <cell r="H65">
            <v>13267443.75</v>
          </cell>
          <cell r="P65">
            <v>6895037.5641977172</v>
          </cell>
          <cell r="Q65">
            <v>0.51969600882594413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4" customWidth="1"/>
    <col min="2" max="2" width="1.5703125" style="64" customWidth="1"/>
    <col min="3" max="3" width="14.140625" style="64" customWidth="1"/>
    <col min="4" max="4" width="7.42578125" style="64" customWidth="1"/>
    <col min="5" max="5" width="8.7109375" style="64" customWidth="1"/>
    <col min="6" max="6" width="6.7109375" style="64" customWidth="1"/>
    <col min="7" max="10" width="7.28515625" style="64" customWidth="1"/>
    <col min="11" max="11" width="0.5703125" style="64" customWidth="1"/>
    <col min="12" max="12" width="16.5703125" style="64" customWidth="1"/>
    <col min="13" max="16384" width="9.140625" style="64"/>
  </cols>
  <sheetData>
    <row r="1" spans="1:16" s="67" customFormat="1" ht="20.25" customHeight="1" x14ac:dyDescent="0.3">
      <c r="A1" s="63" t="s">
        <v>29</v>
      </c>
      <c r="B1" s="63"/>
      <c r="C1" s="62" t="str">
        <f>'[1]Uniformat FCI'!C1:G1</f>
        <v>Sussex Avenue</v>
      </c>
      <c r="D1" s="62"/>
      <c r="E1" s="62"/>
      <c r="F1" s="66" t="s">
        <v>31</v>
      </c>
      <c r="G1" s="66"/>
      <c r="H1" s="66"/>
      <c r="I1" s="66"/>
      <c r="J1" s="66"/>
      <c r="K1" s="66"/>
      <c r="L1" s="66"/>
      <c r="M1" s="61"/>
      <c r="N1" s="61"/>
      <c r="O1" s="61"/>
      <c r="P1" s="60"/>
    </row>
    <row r="2" spans="1:16" s="67" customFormat="1" ht="15" customHeight="1" x14ac:dyDescent="0.25">
      <c r="A2" s="58" t="s">
        <v>28</v>
      </c>
      <c r="B2" s="58"/>
      <c r="C2" s="68">
        <f>'[1]Uniformat FCI'!C2</f>
        <v>64327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67" customFormat="1" ht="15" customHeight="1" x14ac:dyDescent="0.25">
      <c r="A3" s="58" t="s">
        <v>32</v>
      </c>
      <c r="B3" s="58"/>
      <c r="C3" s="69">
        <v>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67" customFormat="1" ht="15" customHeight="1" x14ac:dyDescent="0.25">
      <c r="A4" s="58" t="s">
        <v>27</v>
      </c>
      <c r="B4" s="58"/>
      <c r="C4" s="70">
        <f>'[1]Uniformat FCI'!C5</f>
        <v>112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67" customFormat="1" ht="15" customHeight="1" x14ac:dyDescent="0.25">
      <c r="A5" s="71"/>
      <c r="B5" s="71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67" customFormat="1" ht="15" customHeight="1" x14ac:dyDescent="0.25">
      <c r="A6" s="71" t="s">
        <v>33</v>
      </c>
      <c r="B6" s="71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7.5" customHeight="1" x14ac:dyDescent="0.25">
      <c r="A7" s="72"/>
      <c r="B7" s="72"/>
      <c r="C7" s="72"/>
    </row>
    <row r="8" spans="1:16" x14ac:dyDescent="0.25">
      <c r="A8" s="73" t="s">
        <v>34</v>
      </c>
      <c r="B8" s="72"/>
      <c r="C8" s="74">
        <f>'[1]Uniformat FCI'!Q65</f>
        <v>0.51969600882594413</v>
      </c>
    </row>
    <row r="9" spans="1:16" ht="3.75" customHeight="1" x14ac:dyDescent="0.25">
      <c r="A9" s="72"/>
      <c r="B9" s="72"/>
      <c r="C9" s="75"/>
    </row>
    <row r="10" spans="1:16" x14ac:dyDescent="0.25">
      <c r="A10" s="73" t="s">
        <v>35</v>
      </c>
      <c r="B10" s="72"/>
      <c r="C10" s="74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72"/>
      <c r="B11" s="72"/>
      <c r="C11" s="75"/>
    </row>
    <row r="12" spans="1:16" x14ac:dyDescent="0.25">
      <c r="A12" s="73" t="s">
        <v>36</v>
      </c>
      <c r="B12" s="72"/>
      <c r="C12" s="76">
        <f>'[1]Uniformat FCI'!P65</f>
        <v>6895037.5641977172</v>
      </c>
    </row>
    <row r="13" spans="1:16" ht="3.75" customHeight="1" x14ac:dyDescent="0.25">
      <c r="A13" s="73"/>
      <c r="B13" s="72"/>
      <c r="C13" s="75"/>
    </row>
    <row r="14" spans="1:16" x14ac:dyDescent="0.25">
      <c r="A14" s="73" t="s">
        <v>37</v>
      </c>
      <c r="B14" s="72"/>
      <c r="C14" s="76">
        <f>'[1]Uniformat FCI'!H65</f>
        <v>13267443.75</v>
      </c>
    </row>
    <row r="15" spans="1:16" ht="3.75" customHeight="1" x14ac:dyDescent="0.25">
      <c r="A15" s="72"/>
      <c r="B15" s="72"/>
      <c r="C15" s="77"/>
    </row>
    <row r="16" spans="1:16" x14ac:dyDescent="0.25">
      <c r="A16" s="73"/>
      <c r="B16" s="72"/>
      <c r="C16" s="77"/>
    </row>
    <row r="17" spans="1:3" ht="15" customHeight="1" x14ac:dyDescent="0.25">
      <c r="A17" s="78" t="s">
        <v>38</v>
      </c>
      <c r="B17" s="72"/>
      <c r="C17" s="77"/>
    </row>
    <row r="18" spans="1:3" ht="7.5" customHeight="1" x14ac:dyDescent="0.25">
      <c r="A18" s="72"/>
      <c r="B18" s="72"/>
      <c r="C18" s="79"/>
    </row>
    <row r="19" spans="1:3" x14ac:dyDescent="0.25">
      <c r="A19" s="73" t="s">
        <v>39</v>
      </c>
      <c r="B19" s="72"/>
      <c r="C19" s="80">
        <v>497</v>
      </c>
    </row>
    <row r="20" spans="1:3" ht="3.75" customHeight="1" x14ac:dyDescent="0.25">
      <c r="A20" s="72"/>
      <c r="B20" s="72"/>
      <c r="C20" s="77"/>
    </row>
    <row r="21" spans="1:3" x14ac:dyDescent="0.25">
      <c r="A21" s="73" t="s">
        <v>40</v>
      </c>
      <c r="B21" s="72"/>
      <c r="C21" s="80">
        <v>444</v>
      </c>
    </row>
    <row r="22" spans="1:3" ht="3.75" customHeight="1" x14ac:dyDescent="0.25">
      <c r="A22" s="73"/>
      <c r="B22" s="72"/>
      <c r="C22" s="81"/>
    </row>
    <row r="23" spans="1:3" x14ac:dyDescent="0.25">
      <c r="A23" s="73" t="s">
        <v>41</v>
      </c>
      <c r="B23" s="72"/>
      <c r="C23" s="80">
        <v>432</v>
      </c>
    </row>
    <row r="24" spans="1:3" ht="3.75" customHeight="1" x14ac:dyDescent="0.25">
      <c r="A24" s="73"/>
      <c r="B24" s="72"/>
      <c r="C24" s="77"/>
    </row>
    <row r="25" spans="1:3" x14ac:dyDescent="0.25">
      <c r="A25" s="73" t="s">
        <v>42</v>
      </c>
      <c r="B25" s="72"/>
      <c r="C25" s="82">
        <f>C19/C23</f>
        <v>1.150462962962963</v>
      </c>
    </row>
    <row r="26" spans="1:3" ht="3.75" customHeight="1" x14ac:dyDescent="0.25">
      <c r="A26" s="72"/>
      <c r="B26" s="72"/>
      <c r="C26" s="77"/>
    </row>
    <row r="27" spans="1:3" x14ac:dyDescent="0.25">
      <c r="A27" s="72"/>
      <c r="B27" s="72"/>
      <c r="C27" s="77"/>
    </row>
    <row r="28" spans="1:3" ht="15" customHeight="1" x14ac:dyDescent="0.25">
      <c r="A28" s="78" t="s">
        <v>43</v>
      </c>
      <c r="B28" s="72"/>
      <c r="C28" s="77"/>
    </row>
    <row r="29" spans="1:3" ht="7.5" customHeight="1" x14ac:dyDescent="0.25">
      <c r="A29" s="72"/>
      <c r="B29" s="72"/>
      <c r="C29" s="77"/>
    </row>
    <row r="30" spans="1:3" x14ac:dyDescent="0.25">
      <c r="A30" s="73" t="s">
        <v>11</v>
      </c>
      <c r="B30" s="72"/>
      <c r="C30" s="83">
        <f>'Education Adequecy'!G37</f>
        <v>0.85108220211161389</v>
      </c>
    </row>
    <row r="31" spans="1:3" ht="3.75" customHeight="1" x14ac:dyDescent="0.25">
      <c r="A31" s="72"/>
      <c r="B31" s="72"/>
      <c r="C31" s="77"/>
    </row>
    <row r="32" spans="1:3" x14ac:dyDescent="0.25">
      <c r="A32" s="73" t="s">
        <v>44</v>
      </c>
      <c r="B32" s="72"/>
      <c r="C32" s="84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73"/>
      <c r="B33" s="72"/>
      <c r="C33" s="77"/>
    </row>
    <row r="34" spans="1:3" x14ac:dyDescent="0.25">
      <c r="A34" s="73" t="s">
        <v>1</v>
      </c>
      <c r="B34" s="72"/>
      <c r="C34" s="83">
        <f>'Education Adequecy'!G48</f>
        <v>0.46201551655398371</v>
      </c>
    </row>
    <row r="35" spans="1:3" ht="3.75" customHeight="1" x14ac:dyDescent="0.25">
      <c r="A35" s="72"/>
      <c r="B35" s="72"/>
      <c r="C35" s="77"/>
    </row>
    <row r="36" spans="1:3" x14ac:dyDescent="0.25">
      <c r="A36" s="73" t="s">
        <v>45</v>
      </c>
      <c r="B36" s="72"/>
      <c r="C36" s="84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2"/>
      <c r="B37" s="72"/>
      <c r="C37" s="72"/>
    </row>
    <row r="38" spans="1:3" x14ac:dyDescent="0.25">
      <c r="A38" s="72"/>
      <c r="B38" s="72"/>
      <c r="C38" s="72"/>
    </row>
    <row r="39" spans="1:3" x14ac:dyDescent="0.25">
      <c r="A39" s="72"/>
      <c r="B39" s="72"/>
      <c r="C39" s="72"/>
    </row>
    <row r="40" spans="1:3" x14ac:dyDescent="0.25">
      <c r="A40" s="72"/>
      <c r="B40" s="72"/>
      <c r="C40" s="72"/>
    </row>
    <row r="41" spans="1:3" x14ac:dyDescent="0.25">
      <c r="A41" s="72"/>
      <c r="B41" s="72"/>
      <c r="C41" s="72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I37" sqref="I37"/>
    </sheetView>
  </sheetViews>
  <sheetFormatPr defaultRowHeight="15" x14ac:dyDescent="0.25"/>
  <cols>
    <col min="1" max="1" width="33" bestFit="1" customWidth="1"/>
    <col min="2" max="2" width="0.5703125" customWidth="1"/>
  </cols>
  <sheetData>
    <row r="1" spans="1:11" ht="18" x14ac:dyDescent="0.25">
      <c r="A1" s="65" t="s">
        <v>30</v>
      </c>
      <c r="B1" s="65"/>
      <c r="C1" s="65"/>
      <c r="D1" s="65"/>
      <c r="E1" s="65"/>
      <c r="F1" s="65"/>
      <c r="G1" s="65"/>
      <c r="H1" s="64"/>
      <c r="I1" s="64"/>
      <c r="J1" s="64"/>
      <c r="K1" s="64"/>
    </row>
    <row r="2" spans="1:11" ht="18" x14ac:dyDescent="0.25">
      <c r="A2" s="63" t="s">
        <v>29</v>
      </c>
      <c r="B2" s="63"/>
      <c r="C2" s="62" t="str">
        <f>'[1]Uniformat FCI'!C1:G1</f>
        <v>Sussex Avenue</v>
      </c>
      <c r="D2" s="62"/>
      <c r="E2" s="62"/>
      <c r="F2" s="62"/>
      <c r="G2" s="62"/>
      <c r="H2" s="61"/>
      <c r="I2" s="61"/>
      <c r="J2" s="61"/>
      <c r="K2" s="60"/>
    </row>
    <row r="3" spans="1:11" x14ac:dyDescent="0.25">
      <c r="A3" s="58" t="s">
        <v>28</v>
      </c>
      <c r="B3" s="58"/>
      <c r="C3" s="59">
        <f>'[1]Uniformat FCI'!C2</f>
        <v>64327</v>
      </c>
      <c r="D3" s="56"/>
      <c r="E3" s="56"/>
      <c r="F3" s="56"/>
      <c r="G3" s="56"/>
      <c r="H3" s="56"/>
      <c r="I3" s="56"/>
      <c r="J3" s="56"/>
      <c r="K3" s="56"/>
    </row>
    <row r="4" spans="1:11" x14ac:dyDescent="0.25">
      <c r="A4" s="58" t="s">
        <v>27</v>
      </c>
      <c r="B4" s="58"/>
      <c r="C4" s="57">
        <f>'[1]Uniformat FCI'!C5</f>
        <v>112</v>
      </c>
      <c r="D4" s="56"/>
      <c r="E4" s="56"/>
      <c r="F4" s="56"/>
      <c r="G4" s="56"/>
      <c r="H4" s="56"/>
      <c r="I4" s="56"/>
      <c r="J4" s="56"/>
      <c r="K4" s="56"/>
    </row>
    <row r="7" spans="1:11" x14ac:dyDescent="0.25">
      <c r="A7" s="52" t="s">
        <v>24</v>
      </c>
      <c r="B7" s="53"/>
      <c r="C7" s="52" t="s">
        <v>26</v>
      </c>
      <c r="D7" s="55" t="s">
        <v>25</v>
      </c>
      <c r="E7" s="55"/>
      <c r="F7" s="55"/>
      <c r="G7" s="54"/>
    </row>
    <row r="8" spans="1:11" ht="16.5" x14ac:dyDescent="0.25">
      <c r="A8" s="52" t="s">
        <v>24</v>
      </c>
      <c r="B8" s="53"/>
      <c r="C8" s="52" t="s">
        <v>23</v>
      </c>
      <c r="D8" s="51" t="s">
        <v>22</v>
      </c>
      <c r="E8" s="51" t="s">
        <v>21</v>
      </c>
      <c r="F8" s="51" t="s">
        <v>20</v>
      </c>
      <c r="G8" s="50" t="s">
        <v>19</v>
      </c>
    </row>
    <row r="9" spans="1:11" ht="3" customHeight="1" x14ac:dyDescent="0.25">
      <c r="A9" s="49"/>
      <c r="B9" s="48"/>
      <c r="C9" s="47"/>
      <c r="D9" s="46"/>
      <c r="E9" s="46"/>
      <c r="F9" s="46"/>
      <c r="G9" s="46"/>
    </row>
    <row r="10" spans="1:11" x14ac:dyDescent="0.25">
      <c r="A10" s="45" t="s">
        <v>18</v>
      </c>
      <c r="B10" s="44"/>
      <c r="C10" s="43"/>
      <c r="D10" s="42"/>
      <c r="E10" s="41"/>
      <c r="F10" s="41"/>
      <c r="G10" s="40"/>
    </row>
    <row r="11" spans="1:11" ht="10.35" customHeight="1" x14ac:dyDescent="0.25">
      <c r="A11" s="36" t="s">
        <v>17</v>
      </c>
      <c r="B11" s="39"/>
      <c r="C11" s="38">
        <v>197</v>
      </c>
      <c r="D11" s="36">
        <v>814</v>
      </c>
      <c r="E11" s="14">
        <v>950</v>
      </c>
      <c r="F11" s="13">
        <f>D11-E11</f>
        <v>-136</v>
      </c>
      <c r="G11" s="12">
        <f>IF(F11&gt;0,1,D11/E11)</f>
        <v>0.85684210526315785</v>
      </c>
    </row>
    <row r="12" spans="1:11" ht="10.35" customHeight="1" x14ac:dyDescent="0.25">
      <c r="A12" s="36" t="s">
        <v>16</v>
      </c>
      <c r="B12" s="35"/>
      <c r="C12" s="38">
        <v>191</v>
      </c>
      <c r="D12" s="37">
        <v>816</v>
      </c>
      <c r="E12" s="14">
        <v>950</v>
      </c>
      <c r="F12" s="13">
        <f>D12-E12</f>
        <v>-134</v>
      </c>
      <c r="G12" s="12">
        <f>IF(F12&gt;0,1,D12/E12)</f>
        <v>0.85894736842105268</v>
      </c>
    </row>
    <row r="13" spans="1:11" ht="10.35" customHeight="1" x14ac:dyDescent="0.25">
      <c r="A13" s="36" t="s">
        <v>16</v>
      </c>
      <c r="B13" s="35"/>
      <c r="C13" s="38">
        <v>193</v>
      </c>
      <c r="D13" s="37">
        <v>819</v>
      </c>
      <c r="E13" s="14">
        <v>950</v>
      </c>
      <c r="F13" s="13">
        <f>D13-E13</f>
        <v>-131</v>
      </c>
      <c r="G13" s="12">
        <f>IF(F13&gt;0,1,D13/E13)</f>
        <v>0.86210526315789471</v>
      </c>
    </row>
    <row r="14" spans="1:11" ht="10.35" customHeight="1" x14ac:dyDescent="0.25">
      <c r="A14" s="36" t="s">
        <v>16</v>
      </c>
      <c r="B14" s="35"/>
      <c r="C14" s="38">
        <v>195</v>
      </c>
      <c r="D14" s="37">
        <v>819</v>
      </c>
      <c r="E14" s="14">
        <v>950</v>
      </c>
      <c r="F14" s="13">
        <f>D14-E14</f>
        <v>-131</v>
      </c>
      <c r="G14" s="12">
        <f>IF(F14&gt;0,1,D14/E14)</f>
        <v>0.86210526315789471</v>
      </c>
    </row>
    <row r="15" spans="1:11" ht="10.35" customHeight="1" x14ac:dyDescent="0.25">
      <c r="A15" s="36" t="s">
        <v>15</v>
      </c>
      <c r="B15" s="35"/>
      <c r="C15" s="38">
        <v>231</v>
      </c>
      <c r="D15" s="14">
        <v>669</v>
      </c>
      <c r="E15" s="14">
        <v>900</v>
      </c>
      <c r="F15" s="13">
        <f>D15-E15</f>
        <v>-231</v>
      </c>
      <c r="G15" s="12">
        <f>IF(F15&gt;0,1,D15/E15)</f>
        <v>0.74333333333333329</v>
      </c>
    </row>
    <row r="16" spans="1:11" ht="10.35" customHeight="1" x14ac:dyDescent="0.25">
      <c r="A16" s="36" t="s">
        <v>15</v>
      </c>
      <c r="B16" s="35"/>
      <c r="C16" s="38">
        <v>232</v>
      </c>
      <c r="D16" s="14">
        <v>669</v>
      </c>
      <c r="E16" s="14">
        <v>900</v>
      </c>
      <c r="F16" s="13">
        <f>D16-E16</f>
        <v>-231</v>
      </c>
      <c r="G16" s="12">
        <f>IF(F16&gt;0,1,D16/E16)</f>
        <v>0.74333333333333329</v>
      </c>
    </row>
    <row r="17" spans="1:7" ht="10.35" customHeight="1" x14ac:dyDescent="0.25">
      <c r="A17" s="36" t="s">
        <v>14</v>
      </c>
      <c r="B17" s="35"/>
      <c r="C17" s="38">
        <v>192</v>
      </c>
      <c r="D17" s="37">
        <v>792</v>
      </c>
      <c r="E17" s="14">
        <v>850</v>
      </c>
      <c r="F17" s="13">
        <f>D17-E17</f>
        <v>-58</v>
      </c>
      <c r="G17" s="12">
        <f>IF(F17&gt;0,1,D17/E17)</f>
        <v>0.93176470588235294</v>
      </c>
    </row>
    <row r="18" spans="1:7" ht="10.35" customHeight="1" x14ac:dyDescent="0.25">
      <c r="A18" s="36" t="s">
        <v>14</v>
      </c>
      <c r="B18" s="35"/>
      <c r="C18" s="38">
        <v>194</v>
      </c>
      <c r="D18" s="37">
        <v>792</v>
      </c>
      <c r="E18" s="14">
        <v>850</v>
      </c>
      <c r="F18" s="13">
        <f>D18-E18</f>
        <v>-58</v>
      </c>
      <c r="G18" s="12">
        <f>IF(F18&gt;0,1,D18/E18)</f>
        <v>0.93176470588235294</v>
      </c>
    </row>
    <row r="19" spans="1:7" ht="10.35" customHeight="1" x14ac:dyDescent="0.25">
      <c r="A19" s="36" t="s">
        <v>14</v>
      </c>
      <c r="B19" s="35"/>
      <c r="C19" s="38">
        <v>196</v>
      </c>
      <c r="D19" s="37">
        <v>792</v>
      </c>
      <c r="E19" s="14">
        <v>850</v>
      </c>
      <c r="F19" s="13">
        <f>D19-E19</f>
        <v>-58</v>
      </c>
      <c r="G19" s="12">
        <f>IF(F19&gt;0,1,D19/E19)</f>
        <v>0.93176470588235294</v>
      </c>
    </row>
    <row r="20" spans="1:7" ht="10.35" customHeight="1" x14ac:dyDescent="0.25">
      <c r="A20" s="36" t="s">
        <v>14</v>
      </c>
      <c r="B20" s="35"/>
      <c r="C20" s="38">
        <v>198</v>
      </c>
      <c r="D20" s="37">
        <v>786</v>
      </c>
      <c r="E20" s="14">
        <v>850</v>
      </c>
      <c r="F20" s="13">
        <f>D20-E20</f>
        <v>-64</v>
      </c>
      <c r="G20" s="12">
        <f>IF(F20&gt;0,1,D20/E20)</f>
        <v>0.92470588235294116</v>
      </c>
    </row>
    <row r="21" spans="1:7" ht="10.35" customHeight="1" x14ac:dyDescent="0.25">
      <c r="A21" s="36" t="s">
        <v>14</v>
      </c>
      <c r="B21" s="35"/>
      <c r="C21" s="38">
        <v>211</v>
      </c>
      <c r="D21" s="37">
        <v>673</v>
      </c>
      <c r="E21" s="14">
        <v>850</v>
      </c>
      <c r="F21" s="13">
        <f>D21-E21</f>
        <v>-177</v>
      </c>
      <c r="G21" s="12">
        <f>IF(F21&gt;0,1,D21/E21)</f>
        <v>0.79176470588235293</v>
      </c>
    </row>
    <row r="22" spans="1:7" ht="10.35" customHeight="1" x14ac:dyDescent="0.25">
      <c r="A22" s="36" t="s">
        <v>14</v>
      </c>
      <c r="B22" s="35"/>
      <c r="C22" s="38">
        <v>214</v>
      </c>
      <c r="D22" s="37">
        <v>659</v>
      </c>
      <c r="E22" s="14">
        <v>850</v>
      </c>
      <c r="F22" s="13">
        <f>D22-E22</f>
        <v>-191</v>
      </c>
      <c r="G22" s="12">
        <f>IF(F22&gt;0,1,D22/E22)</f>
        <v>0.7752941176470588</v>
      </c>
    </row>
    <row r="23" spans="1:7" ht="10.35" customHeight="1" x14ac:dyDescent="0.25">
      <c r="A23" s="36" t="s">
        <v>14</v>
      </c>
      <c r="B23" s="35"/>
      <c r="C23" s="38">
        <v>242</v>
      </c>
      <c r="D23" s="37">
        <v>669</v>
      </c>
      <c r="E23" s="14">
        <v>850</v>
      </c>
      <c r="F23" s="13">
        <f>D23-E23</f>
        <v>-181</v>
      </c>
      <c r="G23" s="12">
        <f>IF(F23&gt;0,1,D23/E23)</f>
        <v>0.78705882352941181</v>
      </c>
    </row>
    <row r="24" spans="1:7" ht="10.35" customHeight="1" x14ac:dyDescent="0.25">
      <c r="A24" s="36" t="s">
        <v>14</v>
      </c>
      <c r="B24" s="35"/>
      <c r="C24" s="38">
        <v>243</v>
      </c>
      <c r="D24" s="37">
        <v>682</v>
      </c>
      <c r="E24" s="14">
        <v>850</v>
      </c>
      <c r="F24" s="13">
        <f>D24-E24</f>
        <v>-168</v>
      </c>
      <c r="G24" s="12">
        <f>IF(F24&gt;0,1,D24/E24)</f>
        <v>0.8023529411764706</v>
      </c>
    </row>
    <row r="25" spans="1:7" ht="10.35" customHeight="1" x14ac:dyDescent="0.25">
      <c r="A25" s="36" t="s">
        <v>13</v>
      </c>
      <c r="B25" s="35"/>
      <c r="C25" s="38">
        <v>241</v>
      </c>
      <c r="D25" s="37">
        <v>725</v>
      </c>
      <c r="E25" s="14">
        <v>800</v>
      </c>
      <c r="F25" s="13">
        <f>D25-E25</f>
        <v>-75</v>
      </c>
      <c r="G25" s="12">
        <f>IF(F25&gt;0,1,D25/E25)</f>
        <v>0.90625</v>
      </c>
    </row>
    <row r="26" spans="1:7" ht="10.35" customHeight="1" x14ac:dyDescent="0.25">
      <c r="A26" s="36" t="s">
        <v>13</v>
      </c>
      <c r="B26" s="35"/>
      <c r="C26" s="38">
        <v>311</v>
      </c>
      <c r="D26" s="37">
        <v>673</v>
      </c>
      <c r="E26" s="14">
        <v>800</v>
      </c>
      <c r="F26" s="13">
        <f>D26-E26</f>
        <v>-127</v>
      </c>
      <c r="G26" s="12">
        <f>IF(F26&gt;0,1,D26/E26)</f>
        <v>0.84125000000000005</v>
      </c>
    </row>
    <row r="27" spans="1:7" ht="10.35" customHeight="1" x14ac:dyDescent="0.25">
      <c r="A27" s="36" t="s">
        <v>13</v>
      </c>
      <c r="B27" s="35"/>
      <c r="C27" s="38">
        <v>312</v>
      </c>
      <c r="D27" s="37">
        <v>712</v>
      </c>
      <c r="E27" s="14">
        <v>800</v>
      </c>
      <c r="F27" s="13">
        <f>D27-E27</f>
        <v>-88</v>
      </c>
      <c r="G27" s="12">
        <f>IF(F27&gt;0,1,D27/E27)</f>
        <v>0.89</v>
      </c>
    </row>
    <row r="28" spans="1:7" ht="10.35" customHeight="1" x14ac:dyDescent="0.25">
      <c r="A28" s="36" t="s">
        <v>12</v>
      </c>
      <c r="B28" s="35"/>
      <c r="C28" s="38">
        <v>212</v>
      </c>
      <c r="D28" s="37">
        <v>717</v>
      </c>
      <c r="E28" s="14">
        <v>800</v>
      </c>
      <c r="F28" s="13">
        <f>D28-E28</f>
        <v>-83</v>
      </c>
      <c r="G28" s="12">
        <f>IF(F28&gt;0,1,D28/E28)</f>
        <v>0.89624999999999999</v>
      </c>
    </row>
    <row r="29" spans="1:7" ht="10.35" customHeight="1" x14ac:dyDescent="0.25">
      <c r="A29" s="36" t="s">
        <v>12</v>
      </c>
      <c r="B29" s="35"/>
      <c r="C29" s="38">
        <v>313</v>
      </c>
      <c r="D29" s="37">
        <v>685</v>
      </c>
      <c r="E29" s="14">
        <v>800</v>
      </c>
      <c r="F29" s="13">
        <f>D29-E29</f>
        <v>-115</v>
      </c>
      <c r="G29" s="12">
        <f>IF(F29&gt;0,1,D29/E29)</f>
        <v>0.85624999999999996</v>
      </c>
    </row>
    <row r="30" spans="1:7" ht="10.35" customHeight="1" x14ac:dyDescent="0.25">
      <c r="A30" s="36" t="s">
        <v>12</v>
      </c>
      <c r="B30" s="35"/>
      <c r="C30" s="38">
        <v>314</v>
      </c>
      <c r="D30" s="37">
        <v>670</v>
      </c>
      <c r="E30" s="14">
        <v>800</v>
      </c>
      <c r="F30" s="13">
        <f>D30-E30</f>
        <v>-130</v>
      </c>
      <c r="G30" s="12">
        <f>IF(F30&gt;0,1,D30/E30)</f>
        <v>0.83750000000000002</v>
      </c>
    </row>
    <row r="31" spans="1:7" ht="10.35" customHeight="1" x14ac:dyDescent="0.25">
      <c r="A31" s="36" t="s">
        <v>12</v>
      </c>
      <c r="B31" s="35"/>
      <c r="C31" s="38">
        <v>331</v>
      </c>
      <c r="D31" s="37">
        <v>677</v>
      </c>
      <c r="E31" s="14">
        <v>800</v>
      </c>
      <c r="F31" s="13">
        <f>D31-E31</f>
        <v>-123</v>
      </c>
      <c r="G31" s="12">
        <f>IF(F31&gt;0,1,D31/E31)</f>
        <v>0.84624999999999995</v>
      </c>
    </row>
    <row r="32" spans="1:7" ht="10.35" customHeight="1" x14ac:dyDescent="0.25">
      <c r="A32" s="36" t="s">
        <v>12</v>
      </c>
      <c r="B32" s="35"/>
      <c r="C32" s="38">
        <v>341</v>
      </c>
      <c r="D32" s="37">
        <v>697</v>
      </c>
      <c r="E32" s="14">
        <v>800</v>
      </c>
      <c r="F32" s="13">
        <f>D32-E32</f>
        <v>-103</v>
      </c>
      <c r="G32" s="12">
        <f>IF(F32&gt;0,1,D32/E32)</f>
        <v>0.87124999999999997</v>
      </c>
    </row>
    <row r="33" spans="1:7" ht="10.35" customHeight="1" x14ac:dyDescent="0.25">
      <c r="A33" s="36" t="s">
        <v>12</v>
      </c>
      <c r="B33" s="35"/>
      <c r="C33" s="38">
        <v>342</v>
      </c>
      <c r="D33" s="37">
        <v>673</v>
      </c>
      <c r="E33" s="14">
        <v>800</v>
      </c>
      <c r="F33" s="13">
        <f>D33-E33</f>
        <v>-127</v>
      </c>
      <c r="G33" s="12">
        <f>IF(F33&gt;0,1,D33/E33)</f>
        <v>0.84125000000000005</v>
      </c>
    </row>
    <row r="34" spans="1:7" ht="10.35" customHeight="1" x14ac:dyDescent="0.25">
      <c r="A34" s="36" t="s">
        <v>12</v>
      </c>
      <c r="B34" s="35"/>
      <c r="C34" s="38">
        <v>343</v>
      </c>
      <c r="D34" s="37">
        <v>686</v>
      </c>
      <c r="E34" s="14">
        <v>800</v>
      </c>
      <c r="F34" s="13">
        <f>D34-E34</f>
        <v>-114</v>
      </c>
      <c r="G34" s="12">
        <f>IF(F34&gt;0,1,D34/E34)</f>
        <v>0.85750000000000004</v>
      </c>
    </row>
    <row r="35" spans="1:7" ht="10.35" customHeight="1" x14ac:dyDescent="0.25">
      <c r="A35" s="36" t="s">
        <v>12</v>
      </c>
      <c r="B35" s="35"/>
      <c r="C35" s="38">
        <v>351</v>
      </c>
      <c r="D35" s="37">
        <v>626</v>
      </c>
      <c r="E35" s="14">
        <v>800</v>
      </c>
      <c r="F35" s="13">
        <f>D35-E35</f>
        <v>-174</v>
      </c>
      <c r="G35" s="12">
        <f>IF(F35&gt;0,1,D35/E35)</f>
        <v>0.78249999999999997</v>
      </c>
    </row>
    <row r="36" spans="1:7" ht="9.75" customHeight="1" thickBot="1" x14ac:dyDescent="0.3">
      <c r="A36" s="36" t="s">
        <v>12</v>
      </c>
      <c r="B36" s="35"/>
      <c r="C36" s="34">
        <v>352</v>
      </c>
      <c r="D36" s="33">
        <v>719</v>
      </c>
      <c r="E36" s="32">
        <v>800</v>
      </c>
      <c r="F36" s="31">
        <f>D36-E36</f>
        <v>-81</v>
      </c>
      <c r="G36" s="30">
        <f>IF(F36&gt;0,1,D36/E36)</f>
        <v>0.89875000000000005</v>
      </c>
    </row>
    <row r="37" spans="1:7" ht="15.75" thickBot="1" x14ac:dyDescent="0.3">
      <c r="A37" s="29"/>
      <c r="B37" s="28"/>
      <c r="C37" s="27" t="s">
        <v>11</v>
      </c>
      <c r="D37" s="5"/>
      <c r="E37" s="5"/>
      <c r="F37" s="5"/>
      <c r="G37" s="4">
        <f>AVERAGE(G11:G36)</f>
        <v>0.85108220211161389</v>
      </c>
    </row>
    <row r="38" spans="1:7" x14ac:dyDescent="0.25">
      <c r="A38" s="26"/>
      <c r="B38" s="22"/>
      <c r="C38" s="25"/>
      <c r="D38" s="25"/>
      <c r="E38" s="24"/>
      <c r="F38" s="24"/>
      <c r="G38" s="24"/>
    </row>
    <row r="39" spans="1:7" ht="3" customHeight="1" x14ac:dyDescent="0.25">
      <c r="A39" s="23"/>
      <c r="B39" s="22"/>
      <c r="C39" s="21"/>
      <c r="D39" s="20"/>
      <c r="E39" s="20"/>
      <c r="F39" s="20"/>
      <c r="G39" s="20"/>
    </row>
    <row r="40" spans="1:7" x14ac:dyDescent="0.25">
      <c r="A40" s="19" t="s">
        <v>10</v>
      </c>
      <c r="B40" s="10"/>
      <c r="C40" s="18"/>
      <c r="D40" s="17"/>
      <c r="E40" s="17"/>
      <c r="F40" s="17"/>
      <c r="G40" s="16"/>
    </row>
    <row r="41" spans="1:7" ht="10.35" customHeight="1" x14ac:dyDescent="0.25">
      <c r="A41" s="11" t="s">
        <v>9</v>
      </c>
      <c r="B41" s="10"/>
      <c r="C41" s="15" t="s">
        <v>2</v>
      </c>
      <c r="D41" s="14">
        <v>4202</v>
      </c>
      <c r="E41" s="14">
        <v>8100</v>
      </c>
      <c r="F41" s="13">
        <f>D41-E41</f>
        <v>-3898</v>
      </c>
      <c r="G41" s="12">
        <f>IF(F41&gt;0,1,D41/E41)</f>
        <v>0.51876543209876547</v>
      </c>
    </row>
    <row r="42" spans="1:7" ht="10.35" customHeight="1" x14ac:dyDescent="0.25">
      <c r="A42" s="11" t="s">
        <v>8</v>
      </c>
      <c r="B42" s="10"/>
      <c r="C42" s="15" t="s">
        <v>2</v>
      </c>
      <c r="D42" s="14">
        <v>1218</v>
      </c>
      <c r="E42" s="14">
        <v>6100</v>
      </c>
      <c r="F42" s="13">
        <f>D42-E42</f>
        <v>-4882</v>
      </c>
      <c r="G42" s="12">
        <f>IF(F42&gt;0,1,D42/E42)</f>
        <v>0.19967213114754098</v>
      </c>
    </row>
    <row r="43" spans="1:7" ht="10.35" customHeight="1" x14ac:dyDescent="0.25">
      <c r="A43" s="11" t="s">
        <v>7</v>
      </c>
      <c r="B43" s="10"/>
      <c r="C43" s="15" t="s">
        <v>2</v>
      </c>
      <c r="D43" s="14">
        <v>3696</v>
      </c>
      <c r="E43" s="14">
        <v>9600</v>
      </c>
      <c r="F43" s="13">
        <f>D43-E43</f>
        <v>-5904</v>
      </c>
      <c r="G43" s="12">
        <f>IF(F43&gt;0,1,D43/E43)</f>
        <v>0.38500000000000001</v>
      </c>
    </row>
    <row r="44" spans="1:7" ht="10.35" customHeight="1" x14ac:dyDescent="0.25">
      <c r="A44" s="11" t="s">
        <v>6</v>
      </c>
      <c r="B44" s="10"/>
      <c r="C44" s="15" t="s">
        <v>2</v>
      </c>
      <c r="D44" s="14">
        <v>783</v>
      </c>
      <c r="E44" s="14">
        <v>1350</v>
      </c>
      <c r="F44" s="13">
        <f>D44-E44</f>
        <v>-567</v>
      </c>
      <c r="G44" s="12">
        <f>IF(F44&gt;0,1,D44/E44)</f>
        <v>0.57999999999999996</v>
      </c>
    </row>
    <row r="45" spans="1:7" ht="10.35" customHeight="1" x14ac:dyDescent="0.25">
      <c r="A45" s="11" t="s">
        <v>5</v>
      </c>
      <c r="B45" s="10"/>
      <c r="C45" s="15" t="s">
        <v>2</v>
      </c>
      <c r="D45" s="14">
        <v>677</v>
      </c>
      <c r="E45" s="14">
        <v>2000</v>
      </c>
      <c r="F45" s="13">
        <f>D45-E45</f>
        <v>-1323</v>
      </c>
      <c r="G45" s="12">
        <f>IF(F45&gt;0,1,D45/E45)</f>
        <v>0.33850000000000002</v>
      </c>
    </row>
    <row r="46" spans="1:7" ht="10.35" customHeight="1" x14ac:dyDescent="0.25">
      <c r="A46" s="11" t="s">
        <v>4</v>
      </c>
      <c r="B46" s="10"/>
      <c r="C46" s="15" t="s">
        <v>2</v>
      </c>
      <c r="D46" s="14">
        <v>711</v>
      </c>
      <c r="E46" s="14">
        <v>950</v>
      </c>
      <c r="F46" s="13">
        <f>D46-E46</f>
        <v>-239</v>
      </c>
      <c r="G46" s="12">
        <f>IF(F46&gt;0,1,D46/E46)</f>
        <v>0.74842105263157899</v>
      </c>
    </row>
    <row r="47" spans="1:7" ht="10.35" customHeight="1" thickBot="1" x14ac:dyDescent="0.3">
      <c r="A47" s="11" t="s">
        <v>3</v>
      </c>
      <c r="B47" s="10"/>
      <c r="C47" s="9" t="s">
        <v>2</v>
      </c>
      <c r="D47" s="8">
        <v>1113</v>
      </c>
      <c r="E47" s="8">
        <v>2400</v>
      </c>
      <c r="F47" s="7">
        <f>D47-E47</f>
        <v>-1287</v>
      </c>
      <c r="G47" s="6">
        <f>IF(F47&gt;0,1,D47/E47)</f>
        <v>0.46375</v>
      </c>
    </row>
    <row r="48" spans="1:7" ht="15.75" thickBot="1" x14ac:dyDescent="0.3">
      <c r="A48" s="3"/>
      <c r="B48" s="3"/>
      <c r="C48" s="5" t="s">
        <v>1</v>
      </c>
      <c r="D48" s="5"/>
      <c r="E48" s="5"/>
      <c r="F48" s="5"/>
      <c r="G48" s="4">
        <f>AVERAGE(G41:G47)</f>
        <v>0.46201551655398371</v>
      </c>
    </row>
    <row r="49" spans="1:7" ht="3" customHeight="1" thickBot="1" x14ac:dyDescent="0.3">
      <c r="A49" s="3"/>
      <c r="B49" s="3"/>
      <c r="C49" s="3"/>
      <c r="D49" s="3"/>
      <c r="E49" s="3"/>
      <c r="F49" s="3"/>
      <c r="G49" s="3"/>
    </row>
    <row r="50" spans="1:7" ht="15.75" thickBot="1" x14ac:dyDescent="0.3">
      <c r="A50" s="3"/>
      <c r="B50" s="3"/>
      <c r="C50" s="2" t="s">
        <v>0</v>
      </c>
      <c r="D50" s="2"/>
      <c r="E50" s="2"/>
      <c r="F50" s="2"/>
      <c r="G50" s="1">
        <f>AVERAGE(G48,G37)</f>
        <v>0.65654885933279883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48:F48"/>
    <mergeCell ref="C50:F50"/>
    <mergeCell ref="A38:B39"/>
    <mergeCell ref="C39:G39"/>
    <mergeCell ref="C9:G9"/>
    <mergeCell ref="B12:B37"/>
    <mergeCell ref="C37:F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2013-02-08T15:46:12Z</dcterms:created>
  <dcterms:modified xsi:type="dcterms:W3CDTF">2013-02-08T15:46:39Z</dcterms:modified>
</cp:coreProperties>
</file>