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9-12" sheetId="1" r:id="rId2"/>
  </sheets>
  <externalReferences>
    <externalReference r:id="rId3"/>
    <externalReference r:id="rId4"/>
  </externalReferences>
  <definedNames>
    <definedName name="_xlnm.Print_Area" localSheetId="1">'Capacity-FQI_9-12'!$A$1:$O$63</definedName>
    <definedName name="_xlnm.Print_Area" localSheetId="0">'FCI Summary'!$A$1:$L$37</definedName>
  </definedNames>
  <calcPr calcId="145621" concurrentCalc="0"/>
</workbook>
</file>

<file path=xl/calcChain.xml><?xml version="1.0" encoding="utf-8"?>
<calcChain xmlns="http://schemas.openxmlformats.org/spreadsheetml/2006/main">
  <c r="C34" i="2" l="1"/>
  <c r="C36" i="2"/>
  <c r="C30" i="2"/>
  <c r="C32" i="2"/>
  <c r="C25" i="2"/>
  <c r="C14" i="2"/>
  <c r="C12" i="2"/>
  <c r="C8" i="2"/>
  <c r="C10" i="2"/>
  <c r="C4" i="2"/>
  <c r="C1" i="2"/>
  <c r="C1" i="1"/>
  <c r="C3" i="1"/>
  <c r="F10" i="1"/>
  <c r="G10" i="1"/>
  <c r="H10" i="1"/>
  <c r="K10" i="1"/>
  <c r="J10" i="1"/>
  <c r="F11" i="1"/>
  <c r="G11" i="1"/>
  <c r="H11" i="1"/>
  <c r="K11" i="1"/>
  <c r="J11" i="1"/>
  <c r="F12" i="1"/>
  <c r="G12" i="1"/>
  <c r="H12" i="1"/>
  <c r="J12" i="1"/>
  <c r="K12" i="1"/>
  <c r="F13" i="1"/>
  <c r="G13" i="1"/>
  <c r="H13" i="1"/>
  <c r="J13" i="1"/>
  <c r="K13" i="1"/>
  <c r="F14" i="1"/>
  <c r="G14" i="1"/>
  <c r="H14" i="1"/>
  <c r="K14" i="1"/>
  <c r="J14" i="1"/>
  <c r="F15" i="1"/>
  <c r="G15" i="1"/>
  <c r="H15" i="1"/>
  <c r="K15" i="1"/>
  <c r="J15" i="1"/>
  <c r="F16" i="1"/>
  <c r="G16" i="1"/>
  <c r="H16" i="1"/>
  <c r="J16" i="1"/>
  <c r="K16" i="1"/>
  <c r="F17" i="1"/>
  <c r="G17" i="1"/>
  <c r="H17" i="1"/>
  <c r="J17" i="1"/>
  <c r="K17" i="1"/>
  <c r="F18" i="1"/>
  <c r="G18" i="1"/>
  <c r="H18" i="1"/>
  <c r="K18" i="1"/>
  <c r="J18" i="1"/>
  <c r="F19" i="1"/>
  <c r="G19" i="1"/>
  <c r="H19" i="1"/>
  <c r="K19" i="1"/>
  <c r="J19" i="1"/>
  <c r="F20" i="1"/>
  <c r="G20" i="1"/>
  <c r="H20" i="1"/>
  <c r="J20" i="1"/>
  <c r="K20" i="1"/>
  <c r="F21" i="1"/>
  <c r="G21" i="1"/>
  <c r="H21" i="1"/>
  <c r="J21" i="1"/>
  <c r="K21" i="1"/>
  <c r="F22" i="1"/>
  <c r="G22" i="1"/>
  <c r="H22" i="1"/>
  <c r="K22" i="1"/>
  <c r="J22" i="1"/>
  <c r="F23" i="1"/>
  <c r="G23" i="1"/>
  <c r="H23" i="1"/>
  <c r="K23" i="1"/>
  <c r="J23" i="1"/>
  <c r="F24" i="1"/>
  <c r="G24" i="1"/>
  <c r="H24" i="1"/>
  <c r="J24" i="1"/>
  <c r="K24" i="1"/>
  <c r="F25" i="1"/>
  <c r="G25" i="1"/>
  <c r="H25" i="1"/>
  <c r="J25" i="1"/>
  <c r="K25" i="1"/>
  <c r="F26" i="1"/>
  <c r="G26" i="1"/>
  <c r="H26" i="1"/>
  <c r="K26" i="1"/>
  <c r="J26" i="1"/>
  <c r="F27" i="1"/>
  <c r="G27" i="1"/>
  <c r="H27" i="1"/>
  <c r="K27" i="1"/>
  <c r="J27" i="1"/>
  <c r="F28" i="1"/>
  <c r="G28" i="1"/>
  <c r="H28" i="1"/>
  <c r="J28" i="1"/>
  <c r="K28" i="1"/>
  <c r="F29" i="1"/>
  <c r="G29" i="1"/>
  <c r="H29" i="1"/>
  <c r="J29" i="1"/>
  <c r="K29" i="1"/>
  <c r="F30" i="1"/>
  <c r="G30" i="1"/>
  <c r="H30" i="1"/>
  <c r="K30" i="1"/>
  <c r="J30" i="1"/>
  <c r="F31" i="1"/>
  <c r="G31" i="1"/>
  <c r="H31" i="1"/>
  <c r="J31" i="1"/>
  <c r="K31" i="1"/>
  <c r="F32" i="1"/>
  <c r="G32" i="1"/>
  <c r="H32" i="1"/>
  <c r="J32" i="1"/>
  <c r="K32" i="1"/>
  <c r="F33" i="1"/>
  <c r="G33" i="1"/>
  <c r="H33" i="1"/>
  <c r="J33" i="1"/>
  <c r="K33" i="1"/>
  <c r="F34" i="1"/>
  <c r="G34" i="1"/>
  <c r="H34" i="1"/>
  <c r="K34" i="1"/>
  <c r="J34" i="1"/>
  <c r="F35" i="1"/>
  <c r="G35" i="1"/>
  <c r="H35" i="1"/>
  <c r="K35" i="1"/>
  <c r="J35" i="1"/>
  <c r="F36" i="1"/>
  <c r="G36" i="1"/>
  <c r="H36" i="1"/>
  <c r="J36" i="1"/>
  <c r="K36" i="1"/>
  <c r="F37" i="1"/>
  <c r="G37" i="1"/>
  <c r="H37" i="1"/>
  <c r="J37" i="1"/>
  <c r="K37" i="1"/>
  <c r="F38" i="1"/>
  <c r="G38" i="1"/>
  <c r="H38" i="1"/>
  <c r="K38" i="1"/>
  <c r="J38" i="1"/>
  <c r="F39" i="1"/>
  <c r="G39" i="1"/>
  <c r="H39" i="1"/>
  <c r="J39" i="1"/>
  <c r="K39" i="1"/>
  <c r="F40" i="1"/>
  <c r="G40" i="1"/>
  <c r="H40" i="1"/>
  <c r="J40" i="1"/>
  <c r="K40" i="1"/>
  <c r="F41" i="1"/>
  <c r="G41" i="1"/>
  <c r="H41" i="1"/>
  <c r="J41" i="1"/>
  <c r="K41" i="1"/>
  <c r="F42" i="1"/>
  <c r="G42" i="1"/>
  <c r="H42" i="1"/>
  <c r="J42" i="1"/>
  <c r="F43" i="1"/>
  <c r="G43" i="1"/>
  <c r="H43" i="1"/>
  <c r="J43" i="1"/>
  <c r="F44" i="1"/>
  <c r="G44" i="1"/>
  <c r="H44" i="1"/>
  <c r="K44" i="1"/>
  <c r="J44" i="1"/>
  <c r="F45" i="1"/>
  <c r="G45" i="1"/>
  <c r="H45" i="1"/>
  <c r="K45" i="1"/>
  <c r="J45" i="1"/>
  <c r="F46" i="1"/>
  <c r="G46" i="1"/>
  <c r="H46" i="1"/>
  <c r="J46" i="1"/>
  <c r="K46" i="1"/>
  <c r="F47" i="1"/>
  <c r="G47" i="1"/>
  <c r="H47" i="1"/>
  <c r="J47" i="1"/>
  <c r="K47" i="1"/>
  <c r="F48" i="1"/>
  <c r="G48" i="1"/>
  <c r="H48" i="1"/>
  <c r="K48" i="1"/>
  <c r="J48" i="1"/>
  <c r="F49" i="1"/>
  <c r="G49" i="1"/>
  <c r="H49" i="1"/>
  <c r="J49" i="1"/>
  <c r="K49" i="1"/>
  <c r="F50" i="1"/>
  <c r="G50" i="1"/>
  <c r="H50" i="1"/>
  <c r="J50" i="1"/>
  <c r="K50" i="1"/>
  <c r="F51" i="1"/>
  <c r="G51" i="1"/>
  <c r="H51" i="1"/>
  <c r="J51" i="1"/>
  <c r="K51" i="1"/>
  <c r="F52" i="1"/>
  <c r="G52" i="1"/>
  <c r="H52" i="1"/>
  <c r="K52" i="1"/>
  <c r="J52" i="1"/>
  <c r="F53" i="1"/>
  <c r="G53" i="1"/>
  <c r="H53" i="1"/>
  <c r="K53" i="1"/>
  <c r="J53" i="1"/>
  <c r="F54" i="1"/>
  <c r="G54" i="1"/>
  <c r="H54" i="1"/>
  <c r="J54" i="1"/>
  <c r="K54" i="1"/>
  <c r="F55" i="1"/>
  <c r="G55" i="1"/>
  <c r="H55" i="1"/>
  <c r="J55" i="1"/>
  <c r="K55" i="1"/>
  <c r="F56" i="1"/>
  <c r="G56" i="1"/>
  <c r="H56" i="1"/>
  <c r="K56" i="1"/>
  <c r="J56" i="1"/>
  <c r="F57" i="1"/>
  <c r="G57" i="1"/>
  <c r="H57" i="1"/>
  <c r="J57" i="1"/>
  <c r="K57" i="1"/>
  <c r="F58" i="1"/>
  <c r="G58" i="1"/>
  <c r="H58" i="1"/>
  <c r="J58" i="1"/>
  <c r="K58" i="1"/>
  <c r="F59" i="1"/>
  <c r="G59" i="1"/>
  <c r="H59" i="1"/>
  <c r="J59" i="1"/>
  <c r="K59" i="1"/>
  <c r="F60" i="1"/>
  <c r="G60" i="1"/>
  <c r="H60" i="1"/>
  <c r="K60" i="1"/>
  <c r="J60" i="1"/>
  <c r="G61" i="1"/>
  <c r="K62" i="1"/>
  <c r="K63" i="1"/>
  <c r="G63" i="1"/>
  <c r="K64" i="1"/>
  <c r="K65" i="1"/>
</calcChain>
</file>

<file path=xl/sharedStrings.xml><?xml version="1.0" encoding="utf-8"?>
<sst xmlns="http://schemas.openxmlformats.org/spreadsheetml/2006/main" count="101" uniqueCount="43">
  <si>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</si>
  <si>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</si>
  <si>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</si>
  <si>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</si>
  <si>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</si>
  <si>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</si>
  <si>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</si>
  <si>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337-1</t>
  </si>
  <si>
    <t>General Classroom (Grades 9-12)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</si>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</sst>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9" fontId="3" fillId="0" borderId="6" xfId="3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6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7" fillId="0" borderId="0" xfId="4" applyFont="1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2" xfId="4" applyNumberFormat="1" applyFont="1" applyBorder="1" applyAlignment="1">
      <alignment horizontal="right" vertical="center"/>
    </xf>
    <xf numFmtId="164" fontId="7" fillId="0" borderId="12" xfId="4" applyNumberFormat="1" applyFont="1" applyBorder="1" applyAlignment="1">
      <alignment horizontal="right" vertical="center"/>
    </xf>
    <xf numFmtId="0" fontId="7" fillId="0" borderId="12" xfId="4" applyFont="1" applyBorder="1" applyAlignment="1">
      <alignment horizontal="right" vertical="center"/>
    </xf>
    <xf numFmtId="1" fontId="7" fillId="0" borderId="12" xfId="4" applyNumberFormat="1" applyFont="1" applyBorder="1" applyAlignment="1">
      <alignment horizontal="right" vertical="center"/>
    </xf>
    <xf numFmtId="0" fontId="2" fillId="0" borderId="12" xfId="4" applyBorder="1" applyAlignment="1">
      <alignment vertical="center"/>
    </xf>
    <xf numFmtId="0" fontId="7" fillId="0" borderId="12" xfId="4" applyFont="1" applyBorder="1" applyAlignment="1">
      <alignment horizontal="left" vertical="center"/>
    </xf>
    <xf numFmtId="0" fontId="7" fillId="0" borderId="13" xfId="4" applyFont="1" applyBorder="1" applyAlignment="1">
      <alignment horizontal="left" vertical="top"/>
    </xf>
    <xf numFmtId="0" fontId="2" fillId="0" borderId="14" xfId="4" applyBorder="1" applyAlignment="1">
      <alignment horizontal="left" vertical="top"/>
    </xf>
    <xf numFmtId="2" fontId="7" fillId="0" borderId="13" xfId="4" applyNumberFormat="1" applyFont="1" applyBorder="1" applyAlignment="1">
      <alignment horizontal="right" vertical="center"/>
    </xf>
    <xf numFmtId="9" fontId="7" fillId="0" borderId="15" xfId="3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0" fontId="9" fillId="0" borderId="15" xfId="5" applyFont="1" applyBorder="1" applyAlignment="1">
      <alignment vertical="center"/>
    </xf>
    <xf numFmtId="49" fontId="9" fillId="0" borderId="16" xfId="5" applyNumberFormat="1" applyFont="1" applyBorder="1" applyAlignment="1">
      <alignment horizontal="center" vertical="center"/>
    </xf>
    <xf numFmtId="0" fontId="9" fillId="0" borderId="13" xfId="5" applyFont="1" applyBorder="1" applyAlignment="1">
      <alignment vertical="center"/>
    </xf>
    <xf numFmtId="9" fontId="7" fillId="0" borderId="13" xfId="3" applyFont="1" applyBorder="1" applyAlignment="1">
      <alignment horizontal="right" vertical="center"/>
    </xf>
    <xf numFmtId="164" fontId="7" fillId="0" borderId="13" xfId="4" applyNumberFormat="1" applyFont="1" applyBorder="1" applyAlignment="1">
      <alignment horizontal="right" vertical="center"/>
    </xf>
    <xf numFmtId="0" fontId="7" fillId="0" borderId="13" xfId="4" applyFont="1" applyBorder="1" applyAlignment="1">
      <alignment horizontal="right" vertical="center"/>
    </xf>
    <xf numFmtId="0" fontId="9" fillId="0" borderId="13" xfId="5" applyNumberFormat="1" applyFont="1" applyBorder="1" applyAlignment="1">
      <alignment horizontal="center" vertical="center"/>
    </xf>
    <xf numFmtId="0" fontId="2" fillId="0" borderId="13" xfId="4" applyBorder="1" applyAlignment="1">
      <alignment horizontal="left" vertical="top"/>
    </xf>
    <xf numFmtId="0" fontId="2" fillId="0" borderId="14" xfId="4" applyBorder="1" applyAlignment="1">
      <alignment horizontal="left" vertical="center"/>
    </xf>
    <xf numFmtId="0" fontId="2" fillId="0" borderId="17" xfId="4" applyBorder="1" applyAlignment="1">
      <alignment horizontal="left" vertical="top"/>
    </xf>
    <xf numFmtId="0" fontId="2" fillId="0" borderId="13" xfId="4" applyBorder="1" applyAlignment="1">
      <alignment horizontal="right" vertical="top"/>
    </xf>
    <xf numFmtId="0" fontId="2" fillId="0" borderId="14" xfId="4" applyBorder="1" applyAlignment="1">
      <alignment horizontal="right" vertical="top"/>
    </xf>
    <xf numFmtId="0" fontId="2" fillId="0" borderId="13" xfId="4" applyBorder="1" applyAlignment="1">
      <alignment horizontal="right" vertical="center"/>
    </xf>
    <xf numFmtId="0" fontId="2" fillId="0" borderId="18" xfId="4" applyBorder="1" applyAlignment="1">
      <alignment horizontal="right" vertical="center"/>
    </xf>
    <xf numFmtId="0" fontId="2" fillId="0" borderId="13" xfId="4" applyBorder="1" applyAlignment="1">
      <alignment horizontal="left" vertical="center"/>
    </xf>
    <xf numFmtId="0" fontId="2" fillId="0" borderId="13" xfId="4" applyBorder="1" applyAlignment="1">
      <alignment horizontal="center" vertical="center"/>
    </xf>
    <xf numFmtId="0" fontId="5" fillId="0" borderId="13" xfId="4" applyFont="1" applyBorder="1" applyAlignment="1">
      <alignment horizontal="left" vertical="center"/>
    </xf>
    <xf numFmtId="0" fontId="2" fillId="0" borderId="19" xfId="4" applyBorder="1" applyAlignment="1">
      <alignment horizontal="left" vertical="top"/>
    </xf>
    <xf numFmtId="0" fontId="7" fillId="0" borderId="13" xfId="4" applyFont="1" applyBorder="1" applyAlignment="1">
      <alignment horizontal="right" vertical="top" wrapText="1"/>
    </xf>
    <xf numFmtId="0" fontId="7" fillId="0" borderId="19" xfId="4" applyFont="1" applyBorder="1" applyAlignment="1">
      <alignment horizontal="righ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1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1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1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1" xfId="3" applyFont="1" applyBorder="1" applyAlignment="1">
      <alignment horizontal="right"/>
    </xf>
    <xf numFmtId="0" fontId="18" fillId="0" borderId="21" xfId="4" applyFont="1" applyBorder="1" applyAlignment="1">
      <alignment horizontal="right"/>
    </xf>
    <xf numFmtId="0" fontId="15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6" fillId="0" borderId="0" xfId="6" applyFont="1" applyAlignment="1">
      <alignment horizontal="right"/>
    </xf>
    <xf numFmtId="0" fontId="12" fillId="0" borderId="0" xfId="6" applyFont="1" applyAlignment="1">
      <alignment horizontal="right"/>
    </xf>
    <xf numFmtId="0" fontId="3" fillId="0" borderId="3" xfId="4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11" xfId="4" applyBorder="1" applyAlignment="1">
      <alignment horizontal="left" vertical="center"/>
    </xf>
    <xf numFmtId="0" fontId="2" fillId="0" borderId="10" xfId="4" applyBorder="1" applyAlignment="1">
      <alignment horizontal="left" vertical="center"/>
    </xf>
    <xf numFmtId="0" fontId="2" fillId="0" borderId="9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top"/>
    </xf>
    <xf numFmtId="0" fontId="3" fillId="0" borderId="8" xfId="4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7" fillId="0" borderId="13" xfId="4" applyFont="1" applyBorder="1" applyAlignment="1">
      <alignment horizontal="left" vertical="top" wrapText="1"/>
    </xf>
    <xf numFmtId="0" fontId="3" fillId="0" borderId="13" xfId="4" applyFont="1" applyBorder="1" applyAlignment="1">
      <alignment horizontal="left" vertical="top" wrapText="1"/>
    </xf>
    <xf numFmtId="0" fontId="3" fillId="0" borderId="19" xfId="4" applyFont="1" applyBorder="1" applyAlignment="1">
      <alignment horizontal="left" vertical="top" wrapText="1"/>
    </xf>
    <xf numFmtId="0" fontId="2" fillId="0" borderId="20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0" fontId="2" fillId="0" borderId="14" xfId="4" applyBorder="1" applyAlignment="1">
      <alignment horizontal="left" vertical="center"/>
    </xf>
    <xf numFmtId="0" fontId="13" fillId="0" borderId="0" xfId="6" applyFont="1" applyAlignment="1">
      <alignment horizontal="left"/>
    </xf>
    <xf numFmtId="0" fontId="3" fillId="0" borderId="19" xfId="4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2" fillId="0" borderId="14" xfId="4" applyBorder="1" applyAlignment="1">
      <alignment horizontal="left" vertical="top" wrapText="1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lcolm%20X%20Shabazz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lcolm%20X%20Shabazz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 refreshError="1">
        <row r="1">
          <cell r="C1" t="str">
            <v>Malcolm X Shabazz HS</v>
          </cell>
        </row>
        <row r="5">
          <cell r="C5">
            <v>99</v>
          </cell>
        </row>
        <row r="65">
          <cell r="H65">
            <v>71186625</v>
          </cell>
          <cell r="P65">
            <v>22215266.725632727</v>
          </cell>
          <cell r="Q65">
            <v>0.31207079596248211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62">
          <cell r="G62">
            <v>0.93061437908496725</v>
          </cell>
        </row>
        <row r="73">
          <cell r="G73">
            <v>0.8946775670565994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3" sqref="C3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48" customFormat="1" ht="20.25" customHeight="1" x14ac:dyDescent="0.3">
      <c r="A1" s="71" t="s">
        <v>27</v>
      </c>
      <c r="B1" s="71"/>
      <c r="C1" s="72" t="str">
        <f>'[1]Uniformat FCI'!C1:G1</f>
        <v>Malcolm X Shabazz HS</v>
      </c>
      <c r="D1" s="72"/>
      <c r="E1" s="72"/>
      <c r="F1" s="73" t="s">
        <v>28</v>
      </c>
      <c r="G1" s="73"/>
      <c r="H1" s="73"/>
      <c r="I1" s="73"/>
      <c r="J1" s="73"/>
      <c r="K1" s="73"/>
      <c r="L1" s="73"/>
      <c r="M1" s="54"/>
      <c r="N1" s="54"/>
      <c r="O1" s="54"/>
      <c r="P1" s="53"/>
    </row>
    <row r="2" spans="1:16" s="48" customFormat="1" ht="15" customHeight="1" x14ac:dyDescent="0.25">
      <c r="A2" s="74" t="s">
        <v>25</v>
      </c>
      <c r="B2" s="74"/>
      <c r="C2" s="55">
        <v>313585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48" customFormat="1" ht="15" customHeight="1" x14ac:dyDescent="0.25">
      <c r="A3" s="74" t="s">
        <v>29</v>
      </c>
      <c r="B3" s="74"/>
      <c r="C3" s="56" t="s">
        <v>30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48" customFormat="1" ht="15" customHeight="1" x14ac:dyDescent="0.25">
      <c r="A4" s="74" t="s">
        <v>24</v>
      </c>
      <c r="B4" s="74"/>
      <c r="C4" s="57">
        <f>'[1]Uniformat FCI'!C5</f>
        <v>99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48" customFormat="1" ht="15" customHeight="1" x14ac:dyDescent="0.25">
      <c r="A5" s="58"/>
      <c r="B5" s="58"/>
      <c r="C5" s="51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48" customFormat="1" ht="15" customHeight="1" x14ac:dyDescent="0.25">
      <c r="A6" s="58" t="s">
        <v>31</v>
      </c>
      <c r="B6" s="58"/>
      <c r="C6" s="51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7.5" customHeight="1" x14ac:dyDescent="0.25">
      <c r="A7" s="59"/>
      <c r="B7" s="59"/>
      <c r="C7" s="59"/>
    </row>
    <row r="8" spans="1:16" x14ac:dyDescent="0.25">
      <c r="A8" s="60" t="s">
        <v>32</v>
      </c>
      <c r="B8" s="59"/>
      <c r="C8" s="61">
        <f>'[1]Uniformat FCI'!Q65</f>
        <v>0.31207079596248211</v>
      </c>
    </row>
    <row r="9" spans="1:16" ht="3.75" customHeight="1" x14ac:dyDescent="0.25">
      <c r="A9" s="59"/>
      <c r="B9" s="59"/>
      <c r="C9" s="62"/>
    </row>
    <row r="10" spans="1:16" x14ac:dyDescent="0.25">
      <c r="A10" s="60" t="s">
        <v>33</v>
      </c>
      <c r="B10" s="59"/>
      <c r="C10" s="61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59"/>
      <c r="B11" s="59"/>
      <c r="C11" s="62"/>
    </row>
    <row r="12" spans="1:16" x14ac:dyDescent="0.25">
      <c r="A12" s="60" t="s">
        <v>34</v>
      </c>
      <c r="B12" s="59"/>
      <c r="C12" s="63">
        <f>'[1]Uniformat FCI'!P65</f>
        <v>22215266.725632727</v>
      </c>
    </row>
    <row r="13" spans="1:16" ht="3.75" customHeight="1" x14ac:dyDescent="0.25">
      <c r="A13" s="60"/>
      <c r="B13" s="59"/>
      <c r="C13" s="62"/>
    </row>
    <row r="14" spans="1:16" x14ac:dyDescent="0.25">
      <c r="A14" s="60" t="s">
        <v>35</v>
      </c>
      <c r="B14" s="59"/>
      <c r="C14" s="63">
        <f>'[1]Uniformat FCI'!H65</f>
        <v>71186625</v>
      </c>
    </row>
    <row r="15" spans="1:16" ht="3.75" customHeight="1" x14ac:dyDescent="0.25">
      <c r="A15" s="59"/>
      <c r="B15" s="59"/>
      <c r="C15" s="64"/>
    </row>
    <row r="16" spans="1:16" x14ac:dyDescent="0.25">
      <c r="A16" s="60"/>
      <c r="B16" s="59"/>
      <c r="C16" s="64"/>
    </row>
    <row r="17" spans="1:3" ht="15" customHeight="1" x14ac:dyDescent="0.25">
      <c r="A17" s="65" t="s">
        <v>36</v>
      </c>
      <c r="B17" s="59"/>
      <c r="C17" s="64"/>
    </row>
    <row r="18" spans="1:3" ht="7.5" customHeight="1" x14ac:dyDescent="0.25">
      <c r="A18" s="59"/>
      <c r="B18" s="59"/>
      <c r="C18" s="66"/>
    </row>
    <row r="19" spans="1:3" x14ac:dyDescent="0.25">
      <c r="A19" s="60" t="s">
        <v>5</v>
      </c>
      <c r="B19" s="59"/>
      <c r="C19" s="67">
        <v>636</v>
      </c>
    </row>
    <row r="20" spans="1:3" ht="3.75" customHeight="1" x14ac:dyDescent="0.25">
      <c r="A20" s="59"/>
      <c r="B20" s="59"/>
      <c r="C20" s="64"/>
    </row>
    <row r="21" spans="1:3" x14ac:dyDescent="0.25">
      <c r="A21" s="60" t="s">
        <v>37</v>
      </c>
      <c r="B21" s="59"/>
      <c r="C21" s="67">
        <v>1039</v>
      </c>
    </row>
    <row r="22" spans="1:3" ht="3.75" customHeight="1" x14ac:dyDescent="0.25">
      <c r="A22" s="60"/>
      <c r="B22" s="59"/>
      <c r="C22" s="68"/>
    </row>
    <row r="23" spans="1:3" x14ac:dyDescent="0.25">
      <c r="A23" s="60" t="s">
        <v>2</v>
      </c>
      <c r="B23" s="59"/>
      <c r="C23" s="67">
        <v>942</v>
      </c>
    </row>
    <row r="24" spans="1:3" ht="3.75" customHeight="1" x14ac:dyDescent="0.25">
      <c r="A24" s="60"/>
      <c r="B24" s="59"/>
      <c r="C24" s="64"/>
    </row>
    <row r="25" spans="1:3" x14ac:dyDescent="0.25">
      <c r="A25" s="60" t="s">
        <v>3</v>
      </c>
      <c r="B25" s="59"/>
      <c r="C25" s="69">
        <f>C19/C23</f>
        <v>0.67515923566878977</v>
      </c>
    </row>
    <row r="26" spans="1:3" ht="3.75" customHeight="1" x14ac:dyDescent="0.25">
      <c r="A26" s="59"/>
      <c r="B26" s="59"/>
      <c r="C26" s="64"/>
    </row>
    <row r="27" spans="1:3" x14ac:dyDescent="0.25">
      <c r="A27" s="59"/>
      <c r="B27" s="59"/>
      <c r="C27" s="64"/>
    </row>
    <row r="28" spans="1:3" ht="15" customHeight="1" x14ac:dyDescent="0.25">
      <c r="A28" s="65" t="s">
        <v>38</v>
      </c>
      <c r="B28" s="59"/>
      <c r="C28" s="64"/>
    </row>
    <row r="29" spans="1:3" ht="7.5" customHeight="1" x14ac:dyDescent="0.25">
      <c r="A29" s="59"/>
      <c r="B29" s="59"/>
      <c r="C29" s="64"/>
    </row>
    <row r="30" spans="1:3" x14ac:dyDescent="0.25">
      <c r="A30" s="60" t="s">
        <v>39</v>
      </c>
      <c r="B30" s="59"/>
      <c r="C30" s="69">
        <f>'[2]Education Adequecy'!G62</f>
        <v>0.93061437908496725</v>
      </c>
    </row>
    <row r="31" spans="1:3" ht="3.75" customHeight="1" x14ac:dyDescent="0.25">
      <c r="A31" s="59"/>
      <c r="B31" s="59"/>
      <c r="C31" s="64"/>
    </row>
    <row r="32" spans="1:3" x14ac:dyDescent="0.25">
      <c r="A32" s="60" t="s">
        <v>40</v>
      </c>
      <c r="B32" s="59"/>
      <c r="C32" s="70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60"/>
      <c r="B33" s="59"/>
      <c r="C33" s="64"/>
    </row>
    <row r="34" spans="1:3" x14ac:dyDescent="0.25">
      <c r="A34" s="60" t="s">
        <v>41</v>
      </c>
      <c r="B34" s="59"/>
      <c r="C34" s="69">
        <f>'[2]Education Adequecy'!G73</f>
        <v>0.8946775670565994</v>
      </c>
    </row>
    <row r="35" spans="1:3" ht="3.75" customHeight="1" x14ac:dyDescent="0.25">
      <c r="A35" s="59"/>
      <c r="B35" s="59"/>
      <c r="C35" s="64"/>
    </row>
    <row r="36" spans="1:3" x14ac:dyDescent="0.25">
      <c r="A36" s="60" t="s">
        <v>42</v>
      </c>
      <c r="B36" s="59"/>
      <c r="C36" s="70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59"/>
      <c r="B37" s="59"/>
      <c r="C37" s="59"/>
    </row>
    <row r="38" spans="1:3" x14ac:dyDescent="0.25">
      <c r="A38" s="59"/>
      <c r="B38" s="59"/>
      <c r="C38" s="59"/>
    </row>
    <row r="39" spans="1:3" x14ac:dyDescent="0.25">
      <c r="A39" s="59"/>
      <c r="B39" s="59"/>
      <c r="C39" s="59"/>
    </row>
    <row r="40" spans="1:3" x14ac:dyDescent="0.25">
      <c r="A40" s="59"/>
      <c r="B40" s="59"/>
      <c r="C40" s="59"/>
    </row>
    <row r="41" spans="1:3" x14ac:dyDescent="0.25">
      <c r="A41" s="59"/>
      <c r="B41" s="59"/>
      <c r="C41" s="59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selection activeCell="C3" sqref="C3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9.855468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48" customFormat="1" ht="18" x14ac:dyDescent="0.25">
      <c r="A1" s="71" t="s">
        <v>27</v>
      </c>
      <c r="B1" s="71"/>
      <c r="C1" s="72" t="str">
        <f>'[1]Uniformat FCI'!C1:G1</f>
        <v>Malcolm X Shabazz HS</v>
      </c>
      <c r="D1" s="72"/>
      <c r="E1" s="72"/>
      <c r="F1" s="72"/>
      <c r="G1" s="72"/>
      <c r="H1" s="72"/>
      <c r="I1" s="72"/>
      <c r="J1" s="93" t="s">
        <v>26</v>
      </c>
      <c r="K1" s="93"/>
      <c r="L1" s="93"/>
      <c r="M1" s="93"/>
      <c r="N1" s="93"/>
      <c r="O1" s="93"/>
      <c r="P1" s="54"/>
      <c r="Q1" s="54"/>
      <c r="R1" s="54"/>
      <c r="S1" s="53"/>
    </row>
    <row r="2" spans="1:19" s="48" customFormat="1" ht="12.75" customHeight="1" x14ac:dyDescent="0.25">
      <c r="A2" s="74" t="s">
        <v>25</v>
      </c>
      <c r="B2" s="74"/>
      <c r="C2" s="52">
        <v>313585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49"/>
      <c r="Q2" s="49"/>
      <c r="R2" s="49"/>
      <c r="S2" s="49"/>
    </row>
    <row r="3" spans="1:19" s="48" customFormat="1" ht="12.75" customHeight="1" x14ac:dyDescent="0.25">
      <c r="A3" s="74" t="s">
        <v>24</v>
      </c>
      <c r="B3" s="74"/>
      <c r="C3" s="51">
        <f>'[1]Uniformat FCI'!C5</f>
        <v>99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49"/>
      <c r="Q3" s="49"/>
      <c r="R3" s="49"/>
      <c r="S3" s="49"/>
    </row>
    <row r="5" spans="1:19" ht="5.25" customHeight="1" x14ac:dyDescent="0.25"/>
    <row r="6" spans="1:19" ht="12.2" customHeight="1" x14ac:dyDescent="0.25">
      <c r="A6" s="86" t="s">
        <v>20</v>
      </c>
      <c r="B6" s="97"/>
      <c r="C6" s="86" t="s">
        <v>23</v>
      </c>
      <c r="D6" s="87" t="s">
        <v>22</v>
      </c>
      <c r="E6" s="87"/>
      <c r="F6" s="87"/>
      <c r="G6" s="88"/>
      <c r="H6" s="94" t="s">
        <v>21</v>
      </c>
      <c r="I6" s="95"/>
      <c r="J6" s="95"/>
      <c r="K6" s="96"/>
      <c r="L6" s="97"/>
      <c r="M6" s="86" t="s">
        <v>10</v>
      </c>
    </row>
    <row r="7" spans="1:19" ht="18.600000000000001" customHeight="1" x14ac:dyDescent="0.25">
      <c r="A7" s="86" t="s">
        <v>20</v>
      </c>
      <c r="B7" s="97"/>
      <c r="C7" s="86" t="s">
        <v>19</v>
      </c>
      <c r="D7" s="46" t="s">
        <v>18</v>
      </c>
      <c r="E7" s="46" t="s">
        <v>17</v>
      </c>
      <c r="F7" s="46" t="s">
        <v>16</v>
      </c>
      <c r="G7" s="47" t="s">
        <v>15</v>
      </c>
      <c r="H7" s="46" t="s">
        <v>14</v>
      </c>
      <c r="I7" s="46" t="s">
        <v>13</v>
      </c>
      <c r="J7" s="46" t="s">
        <v>12</v>
      </c>
      <c r="K7" s="46" t="s">
        <v>11</v>
      </c>
      <c r="L7" s="97"/>
      <c r="M7" s="86" t="s">
        <v>10</v>
      </c>
    </row>
    <row r="8" spans="1:19" ht="3.2" customHeight="1" x14ac:dyDescent="0.25">
      <c r="A8" s="45"/>
      <c r="B8" s="9"/>
      <c r="C8" s="89"/>
      <c r="D8" s="90"/>
      <c r="E8" s="90"/>
      <c r="F8" s="90"/>
      <c r="G8" s="90"/>
      <c r="H8" s="90"/>
      <c r="I8" s="90"/>
      <c r="J8" s="90"/>
      <c r="K8" s="90"/>
      <c r="L8" s="91"/>
      <c r="M8" s="90"/>
      <c r="N8" s="9"/>
      <c r="O8" s="9"/>
    </row>
    <row r="9" spans="1:19" ht="10.15" customHeight="1" x14ac:dyDescent="0.25">
      <c r="A9" s="44" t="s">
        <v>9</v>
      </c>
      <c r="B9" s="36"/>
      <c r="C9" s="43"/>
      <c r="D9" s="42"/>
      <c r="E9" s="40"/>
      <c r="F9" s="40"/>
      <c r="G9" s="40"/>
      <c r="H9" s="41"/>
      <c r="I9" s="40"/>
      <c r="J9" s="40"/>
      <c r="K9" s="40"/>
      <c r="L9" s="39"/>
      <c r="M9" s="38"/>
      <c r="N9" s="37"/>
      <c r="O9" s="9"/>
    </row>
    <row r="10" spans="1:19" ht="10.15" customHeight="1" x14ac:dyDescent="0.25">
      <c r="A10" s="30" t="s">
        <v>8</v>
      </c>
      <c r="B10" s="36"/>
      <c r="C10" s="34">
        <v>121</v>
      </c>
      <c r="D10" s="30">
        <v>734</v>
      </c>
      <c r="E10" s="33">
        <v>750</v>
      </c>
      <c r="F10" s="32">
        <f t="shared" ref="F10:F41" si="0">D10-E10</f>
        <v>-16</v>
      </c>
      <c r="G10" s="31">
        <f t="shared" ref="G10:G41" si="1">IF(F10&gt;0,1,D10/E10)</f>
        <v>0.97866666666666668</v>
      </c>
      <c r="H10" s="24">
        <f t="shared" ref="H10:H41" si="2">E10/I10</f>
        <v>31.25</v>
      </c>
      <c r="I10" s="24">
        <v>24</v>
      </c>
      <c r="J10" s="24">
        <f t="shared" ref="J10:J41" si="3">D10/I10</f>
        <v>30.583333333333332</v>
      </c>
      <c r="K10" s="24">
        <f t="shared" ref="K10:K41" si="4">IF(D10/H10&gt;I10,I10,D10/H10)</f>
        <v>23.488</v>
      </c>
      <c r="L10" s="23"/>
      <c r="M10" s="22"/>
    </row>
    <row r="11" spans="1:19" ht="10.15" customHeight="1" x14ac:dyDescent="0.25">
      <c r="A11" s="30" t="s">
        <v>8</v>
      </c>
      <c r="B11" s="92"/>
      <c r="C11" s="34">
        <v>122</v>
      </c>
      <c r="D11" s="30">
        <v>946</v>
      </c>
      <c r="E11" s="33">
        <v>750</v>
      </c>
      <c r="F11" s="32">
        <f t="shared" si="0"/>
        <v>196</v>
      </c>
      <c r="G11" s="31">
        <f t="shared" si="1"/>
        <v>1</v>
      </c>
      <c r="H11" s="24">
        <f t="shared" si="2"/>
        <v>31.25</v>
      </c>
      <c r="I11" s="24">
        <v>24</v>
      </c>
      <c r="J11" s="24">
        <f t="shared" si="3"/>
        <v>39.416666666666664</v>
      </c>
      <c r="K11" s="24">
        <f t="shared" si="4"/>
        <v>24</v>
      </c>
      <c r="L11" s="23"/>
      <c r="M11" s="22"/>
    </row>
    <row r="12" spans="1:19" ht="10.15" customHeight="1" x14ac:dyDescent="0.25">
      <c r="A12" s="30" t="s">
        <v>8</v>
      </c>
      <c r="B12" s="92"/>
      <c r="C12" s="34">
        <v>123</v>
      </c>
      <c r="D12" s="30">
        <v>820</v>
      </c>
      <c r="E12" s="33">
        <v>750</v>
      </c>
      <c r="F12" s="32">
        <f t="shared" si="0"/>
        <v>70</v>
      </c>
      <c r="G12" s="31">
        <f t="shared" si="1"/>
        <v>1</v>
      </c>
      <c r="H12" s="24">
        <f t="shared" si="2"/>
        <v>31.25</v>
      </c>
      <c r="I12" s="24">
        <v>24</v>
      </c>
      <c r="J12" s="24">
        <f t="shared" si="3"/>
        <v>34.166666666666664</v>
      </c>
      <c r="K12" s="24">
        <f t="shared" si="4"/>
        <v>24</v>
      </c>
      <c r="L12" s="23"/>
      <c r="M12" s="22"/>
    </row>
    <row r="13" spans="1:19" ht="10.15" customHeight="1" x14ac:dyDescent="0.25">
      <c r="A13" s="30" t="s">
        <v>8</v>
      </c>
      <c r="B13" s="92"/>
      <c r="C13" s="34">
        <v>124</v>
      </c>
      <c r="D13" s="30">
        <v>820</v>
      </c>
      <c r="E13" s="33">
        <v>750</v>
      </c>
      <c r="F13" s="32">
        <f t="shared" si="0"/>
        <v>70</v>
      </c>
      <c r="G13" s="31">
        <f t="shared" si="1"/>
        <v>1</v>
      </c>
      <c r="H13" s="24">
        <f t="shared" si="2"/>
        <v>31.25</v>
      </c>
      <c r="I13" s="24">
        <v>24</v>
      </c>
      <c r="J13" s="24">
        <f t="shared" si="3"/>
        <v>34.166666666666664</v>
      </c>
      <c r="K13" s="24">
        <f t="shared" si="4"/>
        <v>24</v>
      </c>
      <c r="L13" s="23"/>
      <c r="M13" s="22"/>
    </row>
    <row r="14" spans="1:19" ht="10.15" customHeight="1" x14ac:dyDescent="0.25">
      <c r="A14" s="30" t="s">
        <v>8</v>
      </c>
      <c r="B14" s="92"/>
      <c r="C14" s="34">
        <v>126</v>
      </c>
      <c r="D14" s="30">
        <v>902</v>
      </c>
      <c r="E14" s="33">
        <v>750</v>
      </c>
      <c r="F14" s="32">
        <f t="shared" si="0"/>
        <v>152</v>
      </c>
      <c r="G14" s="31">
        <f t="shared" si="1"/>
        <v>1</v>
      </c>
      <c r="H14" s="24">
        <f t="shared" si="2"/>
        <v>31.25</v>
      </c>
      <c r="I14" s="24">
        <v>24</v>
      </c>
      <c r="J14" s="24">
        <f t="shared" si="3"/>
        <v>37.583333333333336</v>
      </c>
      <c r="K14" s="24">
        <f t="shared" si="4"/>
        <v>24</v>
      </c>
      <c r="L14" s="23"/>
      <c r="M14" s="35"/>
    </row>
    <row r="15" spans="1:19" ht="10.15" customHeight="1" x14ac:dyDescent="0.25">
      <c r="A15" s="30" t="s">
        <v>8</v>
      </c>
      <c r="B15" s="92"/>
      <c r="C15" s="34">
        <v>207</v>
      </c>
      <c r="D15" s="30">
        <v>760</v>
      </c>
      <c r="E15" s="33">
        <v>750</v>
      </c>
      <c r="F15" s="32">
        <f t="shared" si="0"/>
        <v>10</v>
      </c>
      <c r="G15" s="31">
        <f t="shared" si="1"/>
        <v>1</v>
      </c>
      <c r="H15" s="24">
        <f t="shared" si="2"/>
        <v>31.25</v>
      </c>
      <c r="I15" s="24">
        <v>24</v>
      </c>
      <c r="J15" s="24">
        <f t="shared" si="3"/>
        <v>31.666666666666668</v>
      </c>
      <c r="K15" s="24">
        <f t="shared" si="4"/>
        <v>24</v>
      </c>
      <c r="L15" s="23"/>
      <c r="M15" s="35"/>
    </row>
    <row r="16" spans="1:19" ht="10.15" customHeight="1" x14ac:dyDescent="0.25">
      <c r="A16" s="30" t="s">
        <v>8</v>
      </c>
      <c r="B16" s="92"/>
      <c r="C16" s="34">
        <v>224</v>
      </c>
      <c r="D16" s="30">
        <v>776</v>
      </c>
      <c r="E16" s="33">
        <v>750</v>
      </c>
      <c r="F16" s="32">
        <f t="shared" si="0"/>
        <v>26</v>
      </c>
      <c r="G16" s="31">
        <f t="shared" si="1"/>
        <v>1</v>
      </c>
      <c r="H16" s="24">
        <f t="shared" si="2"/>
        <v>31.25</v>
      </c>
      <c r="I16" s="24">
        <v>24</v>
      </c>
      <c r="J16" s="24">
        <f t="shared" si="3"/>
        <v>32.333333333333336</v>
      </c>
      <c r="K16" s="24">
        <f t="shared" si="4"/>
        <v>24</v>
      </c>
      <c r="L16" s="23"/>
      <c r="M16" s="35"/>
    </row>
    <row r="17" spans="1:13" ht="10.15" customHeight="1" x14ac:dyDescent="0.25">
      <c r="A17" s="30" t="s">
        <v>8</v>
      </c>
      <c r="B17" s="92"/>
      <c r="C17" s="34">
        <v>226</v>
      </c>
      <c r="D17" s="30">
        <v>831</v>
      </c>
      <c r="E17" s="33">
        <v>750</v>
      </c>
      <c r="F17" s="32">
        <f t="shared" si="0"/>
        <v>81</v>
      </c>
      <c r="G17" s="31">
        <f t="shared" si="1"/>
        <v>1</v>
      </c>
      <c r="H17" s="24">
        <f t="shared" si="2"/>
        <v>31.25</v>
      </c>
      <c r="I17" s="24">
        <v>24</v>
      </c>
      <c r="J17" s="24">
        <f t="shared" si="3"/>
        <v>34.625</v>
      </c>
      <c r="K17" s="24">
        <f t="shared" si="4"/>
        <v>24</v>
      </c>
      <c r="L17" s="23"/>
      <c r="M17" s="35"/>
    </row>
    <row r="18" spans="1:13" ht="10.15" customHeight="1" x14ac:dyDescent="0.25">
      <c r="A18" s="30" t="s">
        <v>8</v>
      </c>
      <c r="B18" s="92"/>
      <c r="C18" s="34">
        <v>227</v>
      </c>
      <c r="D18" s="30">
        <v>842</v>
      </c>
      <c r="E18" s="33">
        <v>750</v>
      </c>
      <c r="F18" s="32">
        <f t="shared" si="0"/>
        <v>92</v>
      </c>
      <c r="G18" s="31">
        <f t="shared" si="1"/>
        <v>1</v>
      </c>
      <c r="H18" s="24">
        <f t="shared" si="2"/>
        <v>31.25</v>
      </c>
      <c r="I18" s="24">
        <v>24</v>
      </c>
      <c r="J18" s="24">
        <f t="shared" si="3"/>
        <v>35.083333333333336</v>
      </c>
      <c r="K18" s="24">
        <f t="shared" si="4"/>
        <v>24</v>
      </c>
      <c r="L18" s="23"/>
      <c r="M18" s="35"/>
    </row>
    <row r="19" spans="1:13" ht="10.15" customHeight="1" x14ac:dyDescent="0.25">
      <c r="A19" s="30" t="s">
        <v>8</v>
      </c>
      <c r="B19" s="92"/>
      <c r="C19" s="34">
        <v>228</v>
      </c>
      <c r="D19" s="30">
        <v>900</v>
      </c>
      <c r="E19" s="33">
        <v>750</v>
      </c>
      <c r="F19" s="32">
        <f t="shared" si="0"/>
        <v>150</v>
      </c>
      <c r="G19" s="31">
        <f t="shared" si="1"/>
        <v>1</v>
      </c>
      <c r="H19" s="24">
        <f t="shared" si="2"/>
        <v>31.25</v>
      </c>
      <c r="I19" s="24">
        <v>24</v>
      </c>
      <c r="J19" s="24">
        <f t="shared" si="3"/>
        <v>37.5</v>
      </c>
      <c r="K19" s="24">
        <f t="shared" si="4"/>
        <v>24</v>
      </c>
      <c r="L19" s="23"/>
      <c r="M19" s="35"/>
    </row>
    <row r="20" spans="1:13" ht="10.15" customHeight="1" x14ac:dyDescent="0.25">
      <c r="A20" s="30" t="s">
        <v>8</v>
      </c>
      <c r="B20" s="92"/>
      <c r="C20" s="34">
        <v>229</v>
      </c>
      <c r="D20" s="30">
        <v>856</v>
      </c>
      <c r="E20" s="33">
        <v>750</v>
      </c>
      <c r="F20" s="32">
        <f t="shared" si="0"/>
        <v>106</v>
      </c>
      <c r="G20" s="31">
        <f t="shared" si="1"/>
        <v>1</v>
      </c>
      <c r="H20" s="24">
        <f t="shared" si="2"/>
        <v>31.25</v>
      </c>
      <c r="I20" s="24">
        <v>24</v>
      </c>
      <c r="J20" s="24">
        <f t="shared" si="3"/>
        <v>35.666666666666664</v>
      </c>
      <c r="K20" s="24">
        <f t="shared" si="4"/>
        <v>24</v>
      </c>
      <c r="L20" s="23"/>
      <c r="M20" s="35"/>
    </row>
    <row r="21" spans="1:13" ht="10.15" customHeight="1" x14ac:dyDescent="0.25">
      <c r="A21" s="30" t="s">
        <v>8</v>
      </c>
      <c r="B21" s="92"/>
      <c r="C21" s="34">
        <v>230</v>
      </c>
      <c r="D21" s="30">
        <v>631</v>
      </c>
      <c r="E21" s="33">
        <v>750</v>
      </c>
      <c r="F21" s="32">
        <f t="shared" si="0"/>
        <v>-119</v>
      </c>
      <c r="G21" s="31">
        <f t="shared" si="1"/>
        <v>0.84133333333333338</v>
      </c>
      <c r="H21" s="24">
        <f t="shared" si="2"/>
        <v>31.25</v>
      </c>
      <c r="I21" s="24">
        <v>24</v>
      </c>
      <c r="J21" s="24">
        <f t="shared" si="3"/>
        <v>26.291666666666668</v>
      </c>
      <c r="K21" s="24">
        <f t="shared" si="4"/>
        <v>20.192</v>
      </c>
      <c r="L21" s="23"/>
      <c r="M21" s="35"/>
    </row>
    <row r="22" spans="1:13" ht="10.15" customHeight="1" x14ac:dyDescent="0.25">
      <c r="A22" s="30" t="s">
        <v>8</v>
      </c>
      <c r="B22" s="92"/>
      <c r="C22" s="34">
        <v>231</v>
      </c>
      <c r="D22" s="30">
        <v>672</v>
      </c>
      <c r="E22" s="33">
        <v>750</v>
      </c>
      <c r="F22" s="32">
        <f t="shared" si="0"/>
        <v>-78</v>
      </c>
      <c r="G22" s="31">
        <f t="shared" si="1"/>
        <v>0.89600000000000002</v>
      </c>
      <c r="H22" s="24">
        <f t="shared" si="2"/>
        <v>31.25</v>
      </c>
      <c r="I22" s="24">
        <v>24</v>
      </c>
      <c r="J22" s="24">
        <f t="shared" si="3"/>
        <v>28</v>
      </c>
      <c r="K22" s="24">
        <f t="shared" si="4"/>
        <v>21.504000000000001</v>
      </c>
      <c r="L22" s="23"/>
      <c r="M22" s="35"/>
    </row>
    <row r="23" spans="1:13" ht="10.15" customHeight="1" x14ac:dyDescent="0.25">
      <c r="A23" s="30" t="s">
        <v>8</v>
      </c>
      <c r="B23" s="92"/>
      <c r="C23" s="34">
        <v>234</v>
      </c>
      <c r="D23" s="30">
        <v>630</v>
      </c>
      <c r="E23" s="33">
        <v>750</v>
      </c>
      <c r="F23" s="32">
        <f t="shared" si="0"/>
        <v>-120</v>
      </c>
      <c r="G23" s="31">
        <f t="shared" si="1"/>
        <v>0.84</v>
      </c>
      <c r="H23" s="24">
        <f t="shared" si="2"/>
        <v>31.25</v>
      </c>
      <c r="I23" s="24">
        <v>24</v>
      </c>
      <c r="J23" s="24">
        <f t="shared" si="3"/>
        <v>26.25</v>
      </c>
      <c r="K23" s="24">
        <f t="shared" si="4"/>
        <v>20.16</v>
      </c>
      <c r="L23" s="23"/>
      <c r="M23" s="35"/>
    </row>
    <row r="24" spans="1:13" ht="10.15" customHeight="1" x14ac:dyDescent="0.25">
      <c r="A24" s="30" t="s">
        <v>8</v>
      </c>
      <c r="B24" s="92"/>
      <c r="C24" s="34">
        <v>236</v>
      </c>
      <c r="D24" s="30">
        <v>611</v>
      </c>
      <c r="E24" s="33">
        <v>750</v>
      </c>
      <c r="F24" s="32">
        <f t="shared" si="0"/>
        <v>-139</v>
      </c>
      <c r="G24" s="31">
        <f t="shared" si="1"/>
        <v>0.81466666666666665</v>
      </c>
      <c r="H24" s="24">
        <f t="shared" si="2"/>
        <v>31.25</v>
      </c>
      <c r="I24" s="24">
        <v>24</v>
      </c>
      <c r="J24" s="24">
        <f t="shared" si="3"/>
        <v>25.458333333333332</v>
      </c>
      <c r="K24" s="24">
        <f t="shared" si="4"/>
        <v>19.552</v>
      </c>
      <c r="L24" s="23"/>
      <c r="M24" s="35"/>
    </row>
    <row r="25" spans="1:13" ht="10.15" customHeight="1" x14ac:dyDescent="0.25">
      <c r="A25" s="30" t="s">
        <v>8</v>
      </c>
      <c r="B25" s="92"/>
      <c r="C25" s="34">
        <v>249</v>
      </c>
      <c r="D25" s="30">
        <v>706</v>
      </c>
      <c r="E25" s="33">
        <v>750</v>
      </c>
      <c r="F25" s="32">
        <f t="shared" si="0"/>
        <v>-44</v>
      </c>
      <c r="G25" s="31">
        <f t="shared" si="1"/>
        <v>0.94133333333333336</v>
      </c>
      <c r="H25" s="24">
        <f t="shared" si="2"/>
        <v>31.25</v>
      </c>
      <c r="I25" s="24">
        <v>24</v>
      </c>
      <c r="J25" s="24">
        <f t="shared" si="3"/>
        <v>29.416666666666668</v>
      </c>
      <c r="K25" s="24">
        <f t="shared" si="4"/>
        <v>22.591999999999999</v>
      </c>
      <c r="L25" s="23"/>
      <c r="M25" s="35"/>
    </row>
    <row r="26" spans="1:13" ht="10.15" customHeight="1" x14ac:dyDescent="0.25">
      <c r="A26" s="30" t="s">
        <v>8</v>
      </c>
      <c r="B26" s="92"/>
      <c r="C26" s="34">
        <v>250</v>
      </c>
      <c r="D26" s="30">
        <v>652</v>
      </c>
      <c r="E26" s="33">
        <v>750</v>
      </c>
      <c r="F26" s="32">
        <f t="shared" si="0"/>
        <v>-98</v>
      </c>
      <c r="G26" s="31">
        <f t="shared" si="1"/>
        <v>0.86933333333333329</v>
      </c>
      <c r="H26" s="24">
        <f t="shared" si="2"/>
        <v>31.25</v>
      </c>
      <c r="I26" s="24">
        <v>24</v>
      </c>
      <c r="J26" s="24">
        <f t="shared" si="3"/>
        <v>27.166666666666668</v>
      </c>
      <c r="K26" s="24">
        <f t="shared" si="4"/>
        <v>20.864000000000001</v>
      </c>
      <c r="L26" s="23"/>
      <c r="M26" s="35"/>
    </row>
    <row r="27" spans="1:13" ht="10.15" customHeight="1" x14ac:dyDescent="0.25">
      <c r="A27" s="30" t="s">
        <v>8</v>
      </c>
      <c r="B27" s="92"/>
      <c r="C27" s="34">
        <v>251</v>
      </c>
      <c r="D27" s="30">
        <v>614</v>
      </c>
      <c r="E27" s="33">
        <v>750</v>
      </c>
      <c r="F27" s="32">
        <f t="shared" si="0"/>
        <v>-136</v>
      </c>
      <c r="G27" s="31">
        <f t="shared" si="1"/>
        <v>0.81866666666666665</v>
      </c>
      <c r="H27" s="24">
        <f t="shared" si="2"/>
        <v>31.25</v>
      </c>
      <c r="I27" s="24">
        <v>24</v>
      </c>
      <c r="J27" s="24">
        <f t="shared" si="3"/>
        <v>25.583333333333332</v>
      </c>
      <c r="K27" s="24">
        <f t="shared" si="4"/>
        <v>19.648</v>
      </c>
      <c r="L27" s="23"/>
      <c r="M27" s="35"/>
    </row>
    <row r="28" spans="1:13" ht="10.15" customHeight="1" x14ac:dyDescent="0.25">
      <c r="A28" s="30" t="s">
        <v>8</v>
      </c>
      <c r="B28" s="92"/>
      <c r="C28" s="34">
        <v>252</v>
      </c>
      <c r="D28" s="30">
        <v>617</v>
      </c>
      <c r="E28" s="33">
        <v>750</v>
      </c>
      <c r="F28" s="32">
        <f t="shared" si="0"/>
        <v>-133</v>
      </c>
      <c r="G28" s="31">
        <f t="shared" si="1"/>
        <v>0.82266666666666666</v>
      </c>
      <c r="H28" s="24">
        <f t="shared" si="2"/>
        <v>31.25</v>
      </c>
      <c r="I28" s="24">
        <v>24</v>
      </c>
      <c r="J28" s="24">
        <f t="shared" si="3"/>
        <v>25.708333333333332</v>
      </c>
      <c r="K28" s="24">
        <f t="shared" si="4"/>
        <v>19.744</v>
      </c>
      <c r="L28" s="23"/>
      <c r="M28" s="35"/>
    </row>
    <row r="29" spans="1:13" ht="10.15" customHeight="1" x14ac:dyDescent="0.25">
      <c r="A29" s="30" t="s">
        <v>8</v>
      </c>
      <c r="B29" s="92"/>
      <c r="C29" s="34">
        <v>253</v>
      </c>
      <c r="D29" s="30">
        <v>632</v>
      </c>
      <c r="E29" s="33">
        <v>750</v>
      </c>
      <c r="F29" s="32">
        <f t="shared" si="0"/>
        <v>-118</v>
      </c>
      <c r="G29" s="31">
        <f t="shared" si="1"/>
        <v>0.84266666666666667</v>
      </c>
      <c r="H29" s="24">
        <f t="shared" si="2"/>
        <v>31.25</v>
      </c>
      <c r="I29" s="24">
        <v>24</v>
      </c>
      <c r="J29" s="24">
        <f t="shared" si="3"/>
        <v>26.333333333333332</v>
      </c>
      <c r="K29" s="24">
        <f t="shared" si="4"/>
        <v>20.224</v>
      </c>
      <c r="L29" s="23"/>
      <c r="M29" s="35"/>
    </row>
    <row r="30" spans="1:13" ht="9.75" customHeight="1" x14ac:dyDescent="0.25">
      <c r="A30" s="30" t="s">
        <v>8</v>
      </c>
      <c r="B30" s="92"/>
      <c r="C30" s="34">
        <v>254</v>
      </c>
      <c r="D30" s="30">
        <v>657</v>
      </c>
      <c r="E30" s="33">
        <v>750</v>
      </c>
      <c r="F30" s="32">
        <f t="shared" si="0"/>
        <v>-93</v>
      </c>
      <c r="G30" s="31">
        <f t="shared" si="1"/>
        <v>0.876</v>
      </c>
      <c r="H30" s="24">
        <f t="shared" si="2"/>
        <v>31.25</v>
      </c>
      <c r="I30" s="24">
        <v>24</v>
      </c>
      <c r="J30" s="24">
        <f t="shared" si="3"/>
        <v>27.375</v>
      </c>
      <c r="K30" s="24">
        <f t="shared" si="4"/>
        <v>21.024000000000001</v>
      </c>
      <c r="L30" s="23"/>
      <c r="M30" s="35"/>
    </row>
    <row r="31" spans="1:13" ht="10.15" customHeight="1" x14ac:dyDescent="0.25">
      <c r="A31" s="30" t="s">
        <v>8</v>
      </c>
      <c r="B31" s="92"/>
      <c r="C31" s="34">
        <v>300</v>
      </c>
      <c r="D31" s="30">
        <v>847</v>
      </c>
      <c r="E31" s="33">
        <v>750</v>
      </c>
      <c r="F31" s="32">
        <f t="shared" si="0"/>
        <v>97</v>
      </c>
      <c r="G31" s="31">
        <f t="shared" si="1"/>
        <v>1</v>
      </c>
      <c r="H31" s="24">
        <f t="shared" si="2"/>
        <v>31.25</v>
      </c>
      <c r="I31" s="24">
        <v>24</v>
      </c>
      <c r="J31" s="24">
        <f t="shared" si="3"/>
        <v>35.291666666666664</v>
      </c>
      <c r="K31" s="24">
        <f t="shared" si="4"/>
        <v>24</v>
      </c>
      <c r="L31" s="23"/>
      <c r="M31" s="35"/>
    </row>
    <row r="32" spans="1:13" ht="10.15" customHeight="1" x14ac:dyDescent="0.25">
      <c r="A32" s="30" t="s">
        <v>8</v>
      </c>
      <c r="B32" s="92"/>
      <c r="C32" s="34">
        <v>301</v>
      </c>
      <c r="D32" s="30">
        <v>873</v>
      </c>
      <c r="E32" s="33">
        <v>750</v>
      </c>
      <c r="F32" s="32">
        <f t="shared" si="0"/>
        <v>123</v>
      </c>
      <c r="G32" s="31">
        <f t="shared" si="1"/>
        <v>1</v>
      </c>
      <c r="H32" s="24">
        <f t="shared" si="2"/>
        <v>31.25</v>
      </c>
      <c r="I32" s="24">
        <v>24</v>
      </c>
      <c r="J32" s="24">
        <f t="shared" si="3"/>
        <v>36.375</v>
      </c>
      <c r="K32" s="24">
        <f t="shared" si="4"/>
        <v>24</v>
      </c>
      <c r="L32" s="23"/>
      <c r="M32" s="35"/>
    </row>
    <row r="33" spans="1:13" ht="10.15" customHeight="1" x14ac:dyDescent="0.25">
      <c r="A33" s="30" t="s">
        <v>8</v>
      </c>
      <c r="B33" s="92"/>
      <c r="C33" s="34">
        <v>302</v>
      </c>
      <c r="D33" s="30">
        <v>871</v>
      </c>
      <c r="E33" s="33">
        <v>750</v>
      </c>
      <c r="F33" s="32">
        <f t="shared" si="0"/>
        <v>121</v>
      </c>
      <c r="G33" s="31">
        <f t="shared" si="1"/>
        <v>1</v>
      </c>
      <c r="H33" s="24">
        <f t="shared" si="2"/>
        <v>31.25</v>
      </c>
      <c r="I33" s="24">
        <v>24</v>
      </c>
      <c r="J33" s="24">
        <f t="shared" si="3"/>
        <v>36.291666666666664</v>
      </c>
      <c r="K33" s="24">
        <f t="shared" si="4"/>
        <v>24</v>
      </c>
      <c r="L33" s="23"/>
      <c r="M33" s="35"/>
    </row>
    <row r="34" spans="1:13" ht="10.15" customHeight="1" x14ac:dyDescent="0.25">
      <c r="A34" s="30" t="s">
        <v>8</v>
      </c>
      <c r="B34" s="92"/>
      <c r="C34" s="34">
        <v>303</v>
      </c>
      <c r="D34" s="30">
        <v>949</v>
      </c>
      <c r="E34" s="33">
        <v>750</v>
      </c>
      <c r="F34" s="32">
        <f t="shared" si="0"/>
        <v>199</v>
      </c>
      <c r="G34" s="31">
        <f t="shared" si="1"/>
        <v>1</v>
      </c>
      <c r="H34" s="24">
        <f t="shared" si="2"/>
        <v>31.25</v>
      </c>
      <c r="I34" s="24">
        <v>24</v>
      </c>
      <c r="J34" s="24">
        <f t="shared" si="3"/>
        <v>39.541666666666664</v>
      </c>
      <c r="K34" s="24">
        <f t="shared" si="4"/>
        <v>24</v>
      </c>
      <c r="L34" s="23"/>
      <c r="M34" s="35"/>
    </row>
    <row r="35" spans="1:13" ht="10.15" customHeight="1" x14ac:dyDescent="0.25">
      <c r="A35" s="30" t="s">
        <v>8</v>
      </c>
      <c r="B35" s="92"/>
      <c r="C35" s="34">
        <v>331</v>
      </c>
      <c r="D35" s="30">
        <v>916</v>
      </c>
      <c r="E35" s="33">
        <v>750</v>
      </c>
      <c r="F35" s="32">
        <f t="shared" si="0"/>
        <v>166</v>
      </c>
      <c r="G35" s="31">
        <f t="shared" si="1"/>
        <v>1</v>
      </c>
      <c r="H35" s="24">
        <f t="shared" si="2"/>
        <v>31.25</v>
      </c>
      <c r="I35" s="24">
        <v>24</v>
      </c>
      <c r="J35" s="24">
        <f t="shared" si="3"/>
        <v>38.166666666666664</v>
      </c>
      <c r="K35" s="24">
        <f t="shared" si="4"/>
        <v>24</v>
      </c>
      <c r="L35" s="23"/>
      <c r="M35" s="35"/>
    </row>
    <row r="36" spans="1:13" ht="10.15" customHeight="1" x14ac:dyDescent="0.25">
      <c r="A36" s="30" t="s">
        <v>8</v>
      </c>
      <c r="B36" s="92"/>
      <c r="C36" s="34">
        <v>333</v>
      </c>
      <c r="D36" s="30">
        <v>708</v>
      </c>
      <c r="E36" s="33">
        <v>750</v>
      </c>
      <c r="F36" s="32">
        <f t="shared" si="0"/>
        <v>-42</v>
      </c>
      <c r="G36" s="31">
        <f t="shared" si="1"/>
        <v>0.94399999999999995</v>
      </c>
      <c r="H36" s="24">
        <f t="shared" si="2"/>
        <v>31.25</v>
      </c>
      <c r="I36" s="24">
        <v>24</v>
      </c>
      <c r="J36" s="24">
        <f t="shared" si="3"/>
        <v>29.5</v>
      </c>
      <c r="K36" s="24">
        <f t="shared" si="4"/>
        <v>22.655999999999999</v>
      </c>
      <c r="L36" s="23"/>
      <c r="M36" s="35"/>
    </row>
    <row r="37" spans="1:13" ht="10.15" customHeight="1" x14ac:dyDescent="0.25">
      <c r="A37" s="30" t="s">
        <v>8</v>
      </c>
      <c r="B37" s="92"/>
      <c r="C37" s="34">
        <v>335</v>
      </c>
      <c r="D37" s="30">
        <v>685</v>
      </c>
      <c r="E37" s="33">
        <v>750</v>
      </c>
      <c r="F37" s="32">
        <f t="shared" si="0"/>
        <v>-65</v>
      </c>
      <c r="G37" s="31">
        <f t="shared" si="1"/>
        <v>0.91333333333333333</v>
      </c>
      <c r="H37" s="24">
        <f t="shared" si="2"/>
        <v>31.25</v>
      </c>
      <c r="I37" s="24">
        <v>24</v>
      </c>
      <c r="J37" s="24">
        <f t="shared" si="3"/>
        <v>28.541666666666668</v>
      </c>
      <c r="K37" s="24">
        <f t="shared" si="4"/>
        <v>21.92</v>
      </c>
      <c r="L37" s="23"/>
      <c r="M37" s="35"/>
    </row>
    <row r="38" spans="1:13" ht="10.15" customHeight="1" x14ac:dyDescent="0.25">
      <c r="A38" s="30" t="s">
        <v>8</v>
      </c>
      <c r="B38" s="92"/>
      <c r="C38" s="34">
        <v>337</v>
      </c>
      <c r="D38" s="30">
        <v>679</v>
      </c>
      <c r="E38" s="33">
        <v>750</v>
      </c>
      <c r="F38" s="32">
        <f t="shared" si="0"/>
        <v>-71</v>
      </c>
      <c r="G38" s="31">
        <f t="shared" si="1"/>
        <v>0.90533333333333332</v>
      </c>
      <c r="H38" s="24">
        <f t="shared" si="2"/>
        <v>31.25</v>
      </c>
      <c r="I38" s="24">
        <v>24</v>
      </c>
      <c r="J38" s="24">
        <f t="shared" si="3"/>
        <v>28.291666666666668</v>
      </c>
      <c r="K38" s="24">
        <f t="shared" si="4"/>
        <v>21.728000000000002</v>
      </c>
      <c r="L38" s="23"/>
      <c r="M38" s="35"/>
    </row>
    <row r="39" spans="1:13" ht="10.15" customHeight="1" x14ac:dyDescent="0.25">
      <c r="A39" s="30" t="s">
        <v>8</v>
      </c>
      <c r="B39" s="92"/>
      <c r="C39" s="34">
        <v>339</v>
      </c>
      <c r="D39" s="30">
        <v>706</v>
      </c>
      <c r="E39" s="33">
        <v>750</v>
      </c>
      <c r="F39" s="32">
        <f t="shared" si="0"/>
        <v>-44</v>
      </c>
      <c r="G39" s="31">
        <f t="shared" si="1"/>
        <v>0.94133333333333336</v>
      </c>
      <c r="H39" s="24">
        <f t="shared" si="2"/>
        <v>31.25</v>
      </c>
      <c r="I39" s="24">
        <v>24</v>
      </c>
      <c r="J39" s="24">
        <f t="shared" si="3"/>
        <v>29.416666666666668</v>
      </c>
      <c r="K39" s="24">
        <f t="shared" si="4"/>
        <v>22.591999999999999</v>
      </c>
      <c r="L39" s="23"/>
      <c r="M39" s="35"/>
    </row>
    <row r="40" spans="1:13" ht="10.15" customHeight="1" x14ac:dyDescent="0.25">
      <c r="A40" s="30" t="s">
        <v>8</v>
      </c>
      <c r="B40" s="92"/>
      <c r="C40" s="34">
        <v>341</v>
      </c>
      <c r="D40" s="30">
        <v>734</v>
      </c>
      <c r="E40" s="33">
        <v>750</v>
      </c>
      <c r="F40" s="32">
        <f t="shared" si="0"/>
        <v>-16</v>
      </c>
      <c r="G40" s="31">
        <f t="shared" si="1"/>
        <v>0.97866666666666668</v>
      </c>
      <c r="H40" s="24">
        <f t="shared" si="2"/>
        <v>31.25</v>
      </c>
      <c r="I40" s="24">
        <v>24</v>
      </c>
      <c r="J40" s="24">
        <f t="shared" si="3"/>
        <v>30.583333333333332</v>
      </c>
      <c r="K40" s="24">
        <f t="shared" si="4"/>
        <v>23.488</v>
      </c>
      <c r="L40" s="23"/>
      <c r="M40" s="35"/>
    </row>
    <row r="41" spans="1:13" ht="10.15" customHeight="1" x14ac:dyDescent="0.25">
      <c r="A41" s="30" t="s">
        <v>8</v>
      </c>
      <c r="B41" s="92"/>
      <c r="C41" s="34">
        <v>343</v>
      </c>
      <c r="D41" s="30">
        <v>628</v>
      </c>
      <c r="E41" s="33">
        <v>750</v>
      </c>
      <c r="F41" s="32">
        <f t="shared" si="0"/>
        <v>-122</v>
      </c>
      <c r="G41" s="31">
        <f t="shared" si="1"/>
        <v>0.83733333333333337</v>
      </c>
      <c r="H41" s="24">
        <f t="shared" si="2"/>
        <v>31.25</v>
      </c>
      <c r="I41" s="24">
        <v>24</v>
      </c>
      <c r="J41" s="24">
        <f t="shared" si="3"/>
        <v>26.166666666666668</v>
      </c>
      <c r="K41" s="24">
        <f t="shared" si="4"/>
        <v>20.096</v>
      </c>
      <c r="L41" s="23"/>
      <c r="M41" s="35"/>
    </row>
    <row r="42" spans="1:13" ht="10.15" customHeight="1" x14ac:dyDescent="0.25">
      <c r="A42" s="30" t="s">
        <v>8</v>
      </c>
      <c r="B42" s="92"/>
      <c r="C42" s="34">
        <v>347</v>
      </c>
      <c r="D42" s="30">
        <v>393</v>
      </c>
      <c r="E42" s="33">
        <v>750</v>
      </c>
      <c r="F42" s="32">
        <f t="shared" ref="F42:F73" si="5">D42-E42</f>
        <v>-357</v>
      </c>
      <c r="G42" s="31">
        <f t="shared" ref="G42:G73" si="6">IF(F42&gt;0,1,D42/E42)</f>
        <v>0.52400000000000002</v>
      </c>
      <c r="H42" s="24">
        <f t="shared" ref="H42:H73" si="7">E42/I42</f>
        <v>31.25</v>
      </c>
      <c r="I42" s="24">
        <v>24</v>
      </c>
      <c r="J42" s="24">
        <f t="shared" ref="J42:J73" si="8">D42/I42</f>
        <v>16.375</v>
      </c>
      <c r="K42" s="24">
        <v>0</v>
      </c>
      <c r="L42" s="23"/>
      <c r="M42" s="35"/>
    </row>
    <row r="43" spans="1:13" ht="10.15" customHeight="1" x14ac:dyDescent="0.25">
      <c r="A43" s="30" t="s">
        <v>8</v>
      </c>
      <c r="B43" s="92"/>
      <c r="C43" s="34">
        <v>349</v>
      </c>
      <c r="D43" s="30">
        <v>580</v>
      </c>
      <c r="E43" s="33">
        <v>750</v>
      </c>
      <c r="F43" s="32">
        <f t="shared" si="5"/>
        <v>-170</v>
      </c>
      <c r="G43" s="31">
        <f t="shared" si="6"/>
        <v>0.77333333333333332</v>
      </c>
      <c r="H43" s="24">
        <f t="shared" si="7"/>
        <v>31.25</v>
      </c>
      <c r="I43" s="24">
        <v>24</v>
      </c>
      <c r="J43" s="24">
        <f t="shared" si="8"/>
        <v>24.166666666666668</v>
      </c>
      <c r="K43" s="24">
        <v>0</v>
      </c>
      <c r="L43" s="23"/>
      <c r="M43" s="35"/>
    </row>
    <row r="44" spans="1:13" ht="10.15" customHeight="1" x14ac:dyDescent="0.25">
      <c r="A44" s="30" t="s">
        <v>8</v>
      </c>
      <c r="B44" s="92"/>
      <c r="C44" s="34">
        <v>359</v>
      </c>
      <c r="D44" s="30">
        <v>615</v>
      </c>
      <c r="E44" s="33">
        <v>750</v>
      </c>
      <c r="F44" s="32">
        <f t="shared" si="5"/>
        <v>-135</v>
      </c>
      <c r="G44" s="31">
        <f t="shared" si="6"/>
        <v>0.82</v>
      </c>
      <c r="H44" s="24">
        <f t="shared" si="7"/>
        <v>31.25</v>
      </c>
      <c r="I44" s="24">
        <v>24</v>
      </c>
      <c r="J44" s="24">
        <f t="shared" si="8"/>
        <v>25.625</v>
      </c>
      <c r="K44" s="24">
        <f t="shared" ref="K44:K60" si="9">IF(D44/H44&gt;I44,I44,D44/H44)</f>
        <v>19.68</v>
      </c>
      <c r="L44" s="23"/>
      <c r="M44" s="35"/>
    </row>
    <row r="45" spans="1:13" ht="10.15" customHeight="1" x14ac:dyDescent="0.25">
      <c r="A45" s="30" t="s">
        <v>8</v>
      </c>
      <c r="B45" s="92"/>
      <c r="C45" s="34">
        <v>361</v>
      </c>
      <c r="D45" s="30">
        <v>679</v>
      </c>
      <c r="E45" s="33">
        <v>750</v>
      </c>
      <c r="F45" s="32">
        <f t="shared" si="5"/>
        <v>-71</v>
      </c>
      <c r="G45" s="31">
        <f t="shared" si="6"/>
        <v>0.90533333333333332</v>
      </c>
      <c r="H45" s="24">
        <f t="shared" si="7"/>
        <v>31.25</v>
      </c>
      <c r="I45" s="24">
        <v>24</v>
      </c>
      <c r="J45" s="24">
        <f t="shared" si="8"/>
        <v>28.291666666666668</v>
      </c>
      <c r="K45" s="24">
        <f t="shared" si="9"/>
        <v>21.728000000000002</v>
      </c>
      <c r="L45" s="23"/>
      <c r="M45" s="35"/>
    </row>
    <row r="46" spans="1:13" ht="10.15" customHeight="1" x14ac:dyDescent="0.25">
      <c r="A46" s="30" t="s">
        <v>8</v>
      </c>
      <c r="B46" s="92"/>
      <c r="C46" s="34">
        <v>400</v>
      </c>
      <c r="D46" s="30">
        <v>900</v>
      </c>
      <c r="E46" s="33">
        <v>750</v>
      </c>
      <c r="F46" s="32">
        <f t="shared" si="5"/>
        <v>150</v>
      </c>
      <c r="G46" s="31">
        <f t="shared" si="6"/>
        <v>1</v>
      </c>
      <c r="H46" s="24">
        <f t="shared" si="7"/>
        <v>31.25</v>
      </c>
      <c r="I46" s="24">
        <v>24</v>
      </c>
      <c r="J46" s="24">
        <f t="shared" si="8"/>
        <v>37.5</v>
      </c>
      <c r="K46" s="24">
        <f t="shared" si="9"/>
        <v>24</v>
      </c>
      <c r="L46" s="23"/>
      <c r="M46" s="35"/>
    </row>
    <row r="47" spans="1:13" ht="10.15" customHeight="1" x14ac:dyDescent="0.25">
      <c r="A47" s="30" t="s">
        <v>8</v>
      </c>
      <c r="B47" s="92"/>
      <c r="C47" s="34">
        <v>401</v>
      </c>
      <c r="D47" s="30">
        <v>681</v>
      </c>
      <c r="E47" s="33">
        <v>750</v>
      </c>
      <c r="F47" s="32">
        <f t="shared" si="5"/>
        <v>-69</v>
      </c>
      <c r="G47" s="31">
        <f t="shared" si="6"/>
        <v>0.90800000000000003</v>
      </c>
      <c r="H47" s="24">
        <f t="shared" si="7"/>
        <v>31.25</v>
      </c>
      <c r="I47" s="24">
        <v>24</v>
      </c>
      <c r="J47" s="24">
        <f t="shared" si="8"/>
        <v>28.375</v>
      </c>
      <c r="K47" s="24">
        <f t="shared" si="9"/>
        <v>21.792000000000002</v>
      </c>
      <c r="L47" s="23"/>
      <c r="M47" s="35"/>
    </row>
    <row r="48" spans="1:13" ht="10.15" customHeight="1" x14ac:dyDescent="0.25">
      <c r="A48" s="30" t="s">
        <v>8</v>
      </c>
      <c r="B48" s="92"/>
      <c r="C48" s="34">
        <v>403</v>
      </c>
      <c r="D48" s="30">
        <v>886</v>
      </c>
      <c r="E48" s="33">
        <v>750</v>
      </c>
      <c r="F48" s="32">
        <f t="shared" si="5"/>
        <v>136</v>
      </c>
      <c r="G48" s="31">
        <f t="shared" si="6"/>
        <v>1</v>
      </c>
      <c r="H48" s="24">
        <f t="shared" si="7"/>
        <v>31.25</v>
      </c>
      <c r="I48" s="24">
        <v>24</v>
      </c>
      <c r="J48" s="24">
        <f t="shared" si="8"/>
        <v>36.916666666666664</v>
      </c>
      <c r="K48" s="24">
        <f t="shared" si="9"/>
        <v>24</v>
      </c>
      <c r="L48" s="23"/>
      <c r="M48" s="35"/>
    </row>
    <row r="49" spans="1:15" ht="10.15" customHeight="1" x14ac:dyDescent="0.25">
      <c r="A49" s="30" t="s">
        <v>8</v>
      </c>
      <c r="B49" s="92"/>
      <c r="C49" s="34">
        <v>405</v>
      </c>
      <c r="D49" s="30">
        <v>901</v>
      </c>
      <c r="E49" s="33">
        <v>750</v>
      </c>
      <c r="F49" s="32">
        <f t="shared" si="5"/>
        <v>151</v>
      </c>
      <c r="G49" s="31">
        <f t="shared" si="6"/>
        <v>1</v>
      </c>
      <c r="H49" s="24">
        <f t="shared" si="7"/>
        <v>31.25</v>
      </c>
      <c r="I49" s="24">
        <v>24</v>
      </c>
      <c r="J49" s="24">
        <f t="shared" si="8"/>
        <v>37.541666666666664</v>
      </c>
      <c r="K49" s="24">
        <f t="shared" si="9"/>
        <v>24</v>
      </c>
      <c r="L49" s="23"/>
      <c r="M49" s="35"/>
    </row>
    <row r="50" spans="1:15" ht="10.15" customHeight="1" x14ac:dyDescent="0.25">
      <c r="A50" s="30" t="s">
        <v>8</v>
      </c>
      <c r="B50" s="92"/>
      <c r="C50" s="34">
        <v>407</v>
      </c>
      <c r="D50" s="30">
        <v>708</v>
      </c>
      <c r="E50" s="33">
        <v>750</v>
      </c>
      <c r="F50" s="32">
        <f t="shared" si="5"/>
        <v>-42</v>
      </c>
      <c r="G50" s="31">
        <f t="shared" si="6"/>
        <v>0.94399999999999995</v>
      </c>
      <c r="H50" s="24">
        <f t="shared" si="7"/>
        <v>31.25</v>
      </c>
      <c r="I50" s="24">
        <v>24</v>
      </c>
      <c r="J50" s="24">
        <f t="shared" si="8"/>
        <v>29.5</v>
      </c>
      <c r="K50" s="24">
        <f t="shared" si="9"/>
        <v>22.655999999999999</v>
      </c>
      <c r="L50" s="23"/>
      <c r="M50" s="35"/>
    </row>
    <row r="51" spans="1:15" ht="10.15" customHeight="1" x14ac:dyDescent="0.25">
      <c r="A51" s="30" t="s">
        <v>8</v>
      </c>
      <c r="B51" s="92"/>
      <c r="C51" s="34">
        <v>409</v>
      </c>
      <c r="D51" s="30">
        <v>685</v>
      </c>
      <c r="E51" s="33">
        <v>750</v>
      </c>
      <c r="F51" s="32">
        <f t="shared" si="5"/>
        <v>-65</v>
      </c>
      <c r="G51" s="31">
        <f t="shared" si="6"/>
        <v>0.91333333333333333</v>
      </c>
      <c r="H51" s="24">
        <f t="shared" si="7"/>
        <v>31.25</v>
      </c>
      <c r="I51" s="24">
        <v>24</v>
      </c>
      <c r="J51" s="24">
        <f t="shared" si="8"/>
        <v>28.541666666666668</v>
      </c>
      <c r="K51" s="24">
        <f t="shared" si="9"/>
        <v>21.92</v>
      </c>
      <c r="L51" s="23"/>
      <c r="M51" s="35"/>
    </row>
    <row r="52" spans="1:15" ht="10.15" customHeight="1" x14ac:dyDescent="0.25">
      <c r="A52" s="30" t="s">
        <v>8</v>
      </c>
      <c r="B52" s="92"/>
      <c r="C52" s="34">
        <v>411</v>
      </c>
      <c r="D52" s="30">
        <v>679</v>
      </c>
      <c r="E52" s="33">
        <v>750</v>
      </c>
      <c r="F52" s="32">
        <f t="shared" si="5"/>
        <v>-71</v>
      </c>
      <c r="G52" s="31">
        <f t="shared" si="6"/>
        <v>0.90533333333333332</v>
      </c>
      <c r="H52" s="24">
        <f t="shared" si="7"/>
        <v>31.25</v>
      </c>
      <c r="I52" s="24">
        <v>24</v>
      </c>
      <c r="J52" s="24">
        <f t="shared" si="8"/>
        <v>28.291666666666668</v>
      </c>
      <c r="K52" s="24">
        <f t="shared" si="9"/>
        <v>21.728000000000002</v>
      </c>
      <c r="L52" s="23"/>
      <c r="M52" s="35"/>
    </row>
    <row r="53" spans="1:15" ht="10.15" customHeight="1" x14ac:dyDescent="0.25">
      <c r="A53" s="30" t="s">
        <v>8</v>
      </c>
      <c r="B53" s="92"/>
      <c r="C53" s="34">
        <v>415</v>
      </c>
      <c r="D53" s="30">
        <v>706</v>
      </c>
      <c r="E53" s="33">
        <v>750</v>
      </c>
      <c r="F53" s="32">
        <f t="shared" si="5"/>
        <v>-44</v>
      </c>
      <c r="G53" s="31">
        <f t="shared" si="6"/>
        <v>0.94133333333333336</v>
      </c>
      <c r="H53" s="24">
        <f t="shared" si="7"/>
        <v>31.25</v>
      </c>
      <c r="I53" s="24">
        <v>24</v>
      </c>
      <c r="J53" s="24">
        <f t="shared" si="8"/>
        <v>29.416666666666668</v>
      </c>
      <c r="K53" s="24">
        <f t="shared" si="9"/>
        <v>22.591999999999999</v>
      </c>
      <c r="L53" s="23"/>
      <c r="M53" s="35"/>
    </row>
    <row r="54" spans="1:15" ht="10.15" customHeight="1" x14ac:dyDescent="0.25">
      <c r="A54" s="30" t="s">
        <v>8</v>
      </c>
      <c r="B54" s="92"/>
      <c r="C54" s="34">
        <v>417</v>
      </c>
      <c r="D54" s="30">
        <v>878</v>
      </c>
      <c r="E54" s="33">
        <v>750</v>
      </c>
      <c r="F54" s="32">
        <f t="shared" si="5"/>
        <v>128</v>
      </c>
      <c r="G54" s="31">
        <f t="shared" si="6"/>
        <v>1</v>
      </c>
      <c r="H54" s="24">
        <f t="shared" si="7"/>
        <v>31.25</v>
      </c>
      <c r="I54" s="24">
        <v>24</v>
      </c>
      <c r="J54" s="24">
        <f t="shared" si="8"/>
        <v>36.583333333333336</v>
      </c>
      <c r="K54" s="24">
        <f t="shared" si="9"/>
        <v>24</v>
      </c>
      <c r="L54" s="23"/>
      <c r="M54" s="22"/>
    </row>
    <row r="55" spans="1:15" ht="9.9499999999999993" customHeight="1" x14ac:dyDescent="0.25">
      <c r="A55" s="30" t="s">
        <v>8</v>
      </c>
      <c r="B55" s="92"/>
      <c r="C55" s="34">
        <v>419</v>
      </c>
      <c r="D55" s="30">
        <v>910</v>
      </c>
      <c r="E55" s="33">
        <v>750</v>
      </c>
      <c r="F55" s="32">
        <f t="shared" si="5"/>
        <v>160</v>
      </c>
      <c r="G55" s="31">
        <f t="shared" si="6"/>
        <v>1</v>
      </c>
      <c r="H55" s="24">
        <f t="shared" si="7"/>
        <v>31.25</v>
      </c>
      <c r="I55" s="24">
        <v>24</v>
      </c>
      <c r="J55" s="24">
        <f t="shared" si="8"/>
        <v>37.916666666666664</v>
      </c>
      <c r="K55" s="24">
        <f t="shared" si="9"/>
        <v>24</v>
      </c>
      <c r="L55" s="23"/>
      <c r="M55" s="22"/>
    </row>
    <row r="56" spans="1:15" ht="9.9499999999999993" customHeight="1" x14ac:dyDescent="0.25">
      <c r="A56" s="30" t="s">
        <v>8</v>
      </c>
      <c r="B56" s="92"/>
      <c r="C56" s="34">
        <v>421</v>
      </c>
      <c r="D56" s="30">
        <v>676</v>
      </c>
      <c r="E56" s="33">
        <v>750</v>
      </c>
      <c r="F56" s="32">
        <f t="shared" si="5"/>
        <v>-74</v>
      </c>
      <c r="G56" s="31">
        <f t="shared" si="6"/>
        <v>0.90133333333333332</v>
      </c>
      <c r="H56" s="24">
        <f t="shared" si="7"/>
        <v>31.25</v>
      </c>
      <c r="I56" s="24">
        <v>24</v>
      </c>
      <c r="J56" s="24">
        <f t="shared" si="8"/>
        <v>28.166666666666668</v>
      </c>
      <c r="K56" s="24">
        <f t="shared" si="9"/>
        <v>21.632000000000001</v>
      </c>
      <c r="L56" s="23"/>
      <c r="M56" s="22"/>
    </row>
    <row r="57" spans="1:15" ht="9.9499999999999993" customHeight="1" x14ac:dyDescent="0.25">
      <c r="A57" s="30" t="s">
        <v>8</v>
      </c>
      <c r="B57" s="92"/>
      <c r="C57" s="34">
        <v>423</v>
      </c>
      <c r="D57" s="30">
        <v>1307</v>
      </c>
      <c r="E57" s="33">
        <v>750</v>
      </c>
      <c r="F57" s="32">
        <f t="shared" si="5"/>
        <v>557</v>
      </c>
      <c r="G57" s="31">
        <f t="shared" si="6"/>
        <v>1</v>
      </c>
      <c r="H57" s="24">
        <f t="shared" si="7"/>
        <v>31.25</v>
      </c>
      <c r="I57" s="24">
        <v>24</v>
      </c>
      <c r="J57" s="24">
        <f t="shared" si="8"/>
        <v>54.458333333333336</v>
      </c>
      <c r="K57" s="24">
        <f t="shared" si="9"/>
        <v>24</v>
      </c>
      <c r="L57" s="23"/>
      <c r="M57" s="22"/>
    </row>
    <row r="58" spans="1:15" ht="9.9499999999999993" customHeight="1" x14ac:dyDescent="0.25">
      <c r="A58" s="30" t="s">
        <v>8</v>
      </c>
      <c r="B58" s="92"/>
      <c r="C58" s="34">
        <v>427</v>
      </c>
      <c r="D58" s="30">
        <v>713</v>
      </c>
      <c r="E58" s="33">
        <v>750</v>
      </c>
      <c r="F58" s="32">
        <f t="shared" si="5"/>
        <v>-37</v>
      </c>
      <c r="G58" s="31">
        <f t="shared" si="6"/>
        <v>0.95066666666666666</v>
      </c>
      <c r="H58" s="24">
        <f t="shared" si="7"/>
        <v>31.25</v>
      </c>
      <c r="I58" s="24">
        <v>24</v>
      </c>
      <c r="J58" s="24">
        <f t="shared" si="8"/>
        <v>29.708333333333332</v>
      </c>
      <c r="K58" s="24">
        <f t="shared" si="9"/>
        <v>22.815999999999999</v>
      </c>
      <c r="L58" s="23"/>
      <c r="M58" s="22"/>
    </row>
    <row r="59" spans="1:15" ht="9.9499999999999993" customHeight="1" x14ac:dyDescent="0.25">
      <c r="A59" s="30" t="s">
        <v>8</v>
      </c>
      <c r="B59" s="92"/>
      <c r="C59" s="34">
        <v>433</v>
      </c>
      <c r="D59" s="30">
        <v>761</v>
      </c>
      <c r="E59" s="33">
        <v>750</v>
      </c>
      <c r="F59" s="32">
        <f t="shared" si="5"/>
        <v>11</v>
      </c>
      <c r="G59" s="31">
        <f t="shared" si="6"/>
        <v>1</v>
      </c>
      <c r="H59" s="24">
        <f t="shared" si="7"/>
        <v>31.25</v>
      </c>
      <c r="I59" s="24">
        <v>24</v>
      </c>
      <c r="J59" s="24">
        <f t="shared" si="8"/>
        <v>31.708333333333332</v>
      </c>
      <c r="K59" s="24">
        <f t="shared" si="9"/>
        <v>24</v>
      </c>
      <c r="L59" s="23"/>
      <c r="M59" s="22"/>
    </row>
    <row r="60" spans="1:15" ht="9.9499999999999993" customHeight="1" thickBot="1" x14ac:dyDescent="0.3">
      <c r="A60" s="30" t="s">
        <v>8</v>
      </c>
      <c r="B60" s="92"/>
      <c r="C60" s="29" t="s">
        <v>7</v>
      </c>
      <c r="D60" s="28">
        <v>685</v>
      </c>
      <c r="E60" s="27">
        <v>750</v>
      </c>
      <c r="F60" s="26">
        <f t="shared" si="5"/>
        <v>-65</v>
      </c>
      <c r="G60" s="25">
        <f t="shared" si="6"/>
        <v>0.91333333333333333</v>
      </c>
      <c r="H60" s="24">
        <f t="shared" si="7"/>
        <v>31.25</v>
      </c>
      <c r="I60" s="24">
        <v>24</v>
      </c>
      <c r="J60" s="24">
        <f t="shared" si="8"/>
        <v>28.541666666666668</v>
      </c>
      <c r="K60" s="24">
        <f t="shared" si="9"/>
        <v>21.92</v>
      </c>
      <c r="L60" s="23"/>
      <c r="M60" s="22"/>
    </row>
    <row r="61" spans="1:15" ht="12.75" customHeight="1" thickBot="1" x14ac:dyDescent="0.3">
      <c r="A61" s="21"/>
      <c r="B61" s="81"/>
      <c r="C61" s="20"/>
      <c r="D61" s="75" t="s">
        <v>6</v>
      </c>
      <c r="E61" s="76"/>
      <c r="F61" s="77"/>
      <c r="G61" s="6">
        <f>AVERAGE(G10:G60)</f>
        <v>0.93061437908496725</v>
      </c>
      <c r="H61" s="19"/>
      <c r="I61" s="18"/>
      <c r="J61" s="17"/>
      <c r="K61" s="16"/>
      <c r="L61" s="15"/>
      <c r="M61" s="14"/>
      <c r="N61" s="9"/>
      <c r="O61" s="13"/>
    </row>
    <row r="62" spans="1:15" ht="12.75" customHeight="1" thickBot="1" x14ac:dyDescent="0.3">
      <c r="A62" s="78"/>
      <c r="B62" s="79"/>
      <c r="C62" s="12"/>
      <c r="D62" s="83" t="s">
        <v>5</v>
      </c>
      <c r="E62" s="84"/>
      <c r="F62" s="85"/>
      <c r="G62" s="11">
        <v>636</v>
      </c>
      <c r="H62" s="75" t="s">
        <v>4</v>
      </c>
      <c r="I62" s="76"/>
      <c r="J62" s="77"/>
      <c r="K62" s="5">
        <f>SUM(K10:K60)</f>
        <v>1107.9359999999995</v>
      </c>
      <c r="L62" s="10"/>
      <c r="M62" s="9"/>
      <c r="N62" s="82"/>
      <c r="O62" s="8"/>
    </row>
    <row r="63" spans="1:15" ht="12.75" customHeight="1" thickBot="1" x14ac:dyDescent="0.3">
      <c r="A63" s="80"/>
      <c r="B63" s="81"/>
      <c r="C63" s="7"/>
      <c r="D63" s="83" t="s">
        <v>3</v>
      </c>
      <c r="E63" s="84"/>
      <c r="F63" s="85"/>
      <c r="G63" s="6">
        <f>G62/K63</f>
        <v>0.67534162092182892</v>
      </c>
      <c r="H63" s="75" t="s">
        <v>2</v>
      </c>
      <c r="I63" s="76"/>
      <c r="J63" s="77"/>
      <c r="K63" s="5">
        <f>K62*0.85</f>
        <v>941.74559999999951</v>
      </c>
      <c r="N63" s="82"/>
      <c r="O63" s="4"/>
    </row>
    <row r="64" spans="1:15" ht="15.75" thickBot="1" x14ac:dyDescent="0.3">
      <c r="H64" s="75" t="s">
        <v>1</v>
      </c>
      <c r="I64" s="76"/>
      <c r="J64" s="76"/>
      <c r="K64" s="3">
        <f>COUNTIF(K10:K60, "&gt;0")*21</f>
        <v>1029</v>
      </c>
    </row>
    <row r="65" spans="8:11" ht="15.75" thickBot="1" x14ac:dyDescent="0.3">
      <c r="H65" s="75" t="s">
        <v>0</v>
      </c>
      <c r="I65" s="76"/>
      <c r="J65" s="76"/>
      <c r="K65" s="3">
        <f>K64*0.85</f>
        <v>874.65</v>
      </c>
    </row>
  </sheetData>
  <mergeCells count="23">
    <mergeCell ref="B11:B61"/>
    <mergeCell ref="D61:F61"/>
    <mergeCell ref="H64:J64"/>
    <mergeCell ref="H65:J65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  <mergeCell ref="A1:B1"/>
    <mergeCell ref="C1:I1"/>
    <mergeCell ref="C8:M8"/>
    <mergeCell ref="H63:J63"/>
    <mergeCell ref="A62:B63"/>
    <mergeCell ref="N62:N63"/>
    <mergeCell ref="D62:F62"/>
    <mergeCell ref="D63:F63"/>
    <mergeCell ref="H62:J62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Capacity-FQI_9-12</vt:lpstr>
      <vt:lpstr>'Capacity-FQI_9-12'!Print_Area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Nordstrom</cp:lastModifiedBy>
  <dcterms:created xsi:type="dcterms:W3CDTF">2013-02-08T15:24:25Z</dcterms:created>
  <dcterms:modified xsi:type="dcterms:W3CDTF">2013-05-16T16:39:00Z</dcterms:modified>
</cp:coreProperties>
</file>