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/>
  <c r="G45" i="1" s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9" i="1"/>
  <c r="G49" i="1"/>
  <c r="F50" i="1"/>
  <c r="G50" i="1" s="1"/>
  <c r="F51" i="1"/>
  <c r="G51" i="1" s="1"/>
  <c r="F52" i="1"/>
  <c r="G52" i="1"/>
  <c r="F53" i="1"/>
  <c r="G53" i="1"/>
  <c r="G54" i="1" l="1"/>
  <c r="G56" i="1" s="1"/>
</calcChain>
</file>

<file path=xl/sharedStrings.xml><?xml version="1.0" encoding="utf-8"?>
<sst xmlns="http://schemas.openxmlformats.org/spreadsheetml/2006/main" count="88" uniqueCount="49">
  <si>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</si>
  <si>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</si>
  <si>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</si>
  <si>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</si>
  <si>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</si>
  <si>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Smaall Group Instruction</t>
  </si>
  <si>
    <t>Phys. Ed.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</si>
  <si>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</si>
  <si>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</si>
  <si>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</si>
  <si>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</si>
  <si>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4-5)</t>
  </si>
  <si>
    <t>B-8</t>
  </si>
  <si>
    <t>General Classroom (Grades 1-3)</t>
  </si>
  <si>
    <t>B-2</t>
  </si>
  <si>
    <t>B-10</t>
  </si>
  <si>
    <t>B-1</t>
  </si>
  <si>
    <t>General Classroom</t>
  </si>
  <si>
    <t>B-14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</si>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</sst>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8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berto%20Clement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Roberto Clemente</v>
          </cell>
        </row>
        <row r="2">
          <cell r="C2">
            <v>68274</v>
          </cell>
        </row>
        <row r="5">
          <cell r="C5">
            <v>128</v>
          </cell>
        </row>
        <row r="65">
          <cell r="H65">
            <v>14081512.5</v>
          </cell>
          <cell r="P65">
            <v>2826101.5761439754</v>
          </cell>
          <cell r="Q65">
            <v>0.20069588235951041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8.71093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31</v>
      </c>
      <c r="B1" s="62"/>
      <c r="C1" s="61" t="str">
        <f>'[1]Uniformat FCI'!C1:G1</f>
        <v>Roberto Clemente</v>
      </c>
      <c r="D1" s="61"/>
      <c r="E1" s="61"/>
      <c r="F1" s="65" t="s">
        <v>33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30</v>
      </c>
      <c r="B2" s="57"/>
      <c r="C2" s="67">
        <f>'[1]Uniformat FCI'!C2</f>
        <v>68274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34</v>
      </c>
      <c r="B3" s="57"/>
      <c r="C3" s="68" t="s">
        <v>35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6" customFormat="1" ht="15" customHeight="1" x14ac:dyDescent="0.25">
      <c r="A4" s="57" t="s">
        <v>29</v>
      </c>
      <c r="B4" s="57"/>
      <c r="C4" s="69">
        <f>'[1]Uniformat FCI'!C5</f>
        <v>128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0"/>
      <c r="B5" s="70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0" t="s">
        <v>36</v>
      </c>
      <c r="B6" s="70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1"/>
      <c r="B7" s="71"/>
      <c r="C7" s="71"/>
    </row>
    <row r="8" spans="1:16" x14ac:dyDescent="0.25">
      <c r="A8" s="72" t="s">
        <v>37</v>
      </c>
      <c r="B8" s="71"/>
      <c r="C8" s="73">
        <f>'[1]Uniformat FCI'!Q65</f>
        <v>0.20069588235951041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38</v>
      </c>
      <c r="B10" s="71"/>
      <c r="C10" s="73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39</v>
      </c>
      <c r="B12" s="71"/>
      <c r="C12" s="75">
        <f>'[1]Uniformat FCI'!P65</f>
        <v>2826101.5761439754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40</v>
      </c>
      <c r="B14" s="71"/>
      <c r="C14" s="75">
        <f>'[1]Uniformat FCI'!H65</f>
        <v>14081512.5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41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42</v>
      </c>
      <c r="B19" s="71"/>
      <c r="C19" s="79">
        <v>584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43</v>
      </c>
      <c r="B21" s="71"/>
      <c r="C21" s="79">
        <v>478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44</v>
      </c>
      <c r="B23" s="71"/>
      <c r="C23" s="79">
        <v>537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45</v>
      </c>
      <c r="B25" s="71"/>
      <c r="C25" s="81">
        <f>C19/C23</f>
        <v>1.0875232774674115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46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9</v>
      </c>
      <c r="B30" s="71"/>
      <c r="C30" s="82">
        <f>'Education Adequecy'!G45</f>
        <v>0.82760543768591044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47</v>
      </c>
      <c r="B32" s="71"/>
      <c r="C32" s="83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2">
        <f>'Education Adequecy'!G54</f>
        <v>0.49879891975308643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48</v>
      </c>
      <c r="B36" s="71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L50" sqref="L50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4" t="s">
        <v>32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31</v>
      </c>
      <c r="B2" s="62"/>
      <c r="C2" s="61" t="str">
        <f>'[1]Uniformat FCI'!C1:G1</f>
        <v>Roberto Clemente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30</v>
      </c>
      <c r="B3" s="57"/>
      <c r="C3" s="58">
        <f>'[1]Uniformat FCI'!C2</f>
        <v>68274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29</v>
      </c>
      <c r="B4" s="57"/>
      <c r="C4" s="56">
        <f>'[1]Uniformat FCI'!C5</f>
        <v>128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26</v>
      </c>
      <c r="B7" s="52"/>
      <c r="C7" s="51" t="s">
        <v>28</v>
      </c>
      <c r="D7" s="54" t="s">
        <v>27</v>
      </c>
      <c r="E7" s="54"/>
      <c r="F7" s="54"/>
      <c r="G7" s="53"/>
    </row>
    <row r="8" spans="1:11" ht="16.5" x14ac:dyDescent="0.25">
      <c r="A8" s="51" t="s">
        <v>26</v>
      </c>
      <c r="B8" s="52"/>
      <c r="C8" s="51" t="s">
        <v>25</v>
      </c>
      <c r="D8" s="50" t="s">
        <v>24</v>
      </c>
      <c r="E8" s="50" t="s">
        <v>23</v>
      </c>
      <c r="F8" s="50" t="s">
        <v>22</v>
      </c>
      <c r="G8" s="49" t="s">
        <v>21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20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19</v>
      </c>
      <c r="B11" s="38"/>
      <c r="C11" s="37">
        <v>101</v>
      </c>
      <c r="D11" s="35">
        <v>709</v>
      </c>
      <c r="E11" s="14">
        <v>950</v>
      </c>
      <c r="F11" s="13">
        <f>D11-E11</f>
        <v>-241</v>
      </c>
      <c r="G11" s="36">
        <f>IF(F11&gt;0,1,D11/E11)</f>
        <v>0.74631578947368427</v>
      </c>
    </row>
    <row r="12" spans="1:11" ht="10.35" customHeight="1" x14ac:dyDescent="0.25">
      <c r="A12" s="35" t="s">
        <v>19</v>
      </c>
      <c r="B12" s="34"/>
      <c r="C12" s="37">
        <v>102</v>
      </c>
      <c r="D12" s="35">
        <v>709</v>
      </c>
      <c r="E12" s="14">
        <v>950</v>
      </c>
      <c r="F12" s="13">
        <f>D12-E12</f>
        <v>-241</v>
      </c>
      <c r="G12" s="36">
        <f>IF(F12&gt;0,1,D12/E12)</f>
        <v>0.74631578947368427</v>
      </c>
    </row>
    <row r="13" spans="1:11" ht="10.35" customHeight="1" x14ac:dyDescent="0.25">
      <c r="A13" s="35" t="s">
        <v>19</v>
      </c>
      <c r="B13" s="34"/>
      <c r="C13" s="37">
        <v>104</v>
      </c>
      <c r="D13" s="35">
        <v>871</v>
      </c>
      <c r="E13" s="14">
        <v>950</v>
      </c>
      <c r="F13" s="13">
        <f>D13-E13</f>
        <v>-79</v>
      </c>
      <c r="G13" s="36">
        <f>IF(F13&gt;0,1,D13/E13)</f>
        <v>0.9168421052631579</v>
      </c>
    </row>
    <row r="14" spans="1:11" ht="10.35" customHeight="1" x14ac:dyDescent="0.25">
      <c r="A14" s="35" t="s">
        <v>19</v>
      </c>
      <c r="B14" s="34"/>
      <c r="C14" s="37">
        <v>108</v>
      </c>
      <c r="D14" s="35">
        <v>774</v>
      </c>
      <c r="E14" s="14">
        <v>950</v>
      </c>
      <c r="F14" s="13">
        <f>D14-E14</f>
        <v>-176</v>
      </c>
      <c r="G14" s="36">
        <f>IF(F14&gt;0,1,D14/E14)</f>
        <v>0.8147368421052632</v>
      </c>
    </row>
    <row r="15" spans="1:11" ht="10.35" customHeight="1" x14ac:dyDescent="0.25">
      <c r="A15" s="35" t="s">
        <v>19</v>
      </c>
      <c r="B15" s="34"/>
      <c r="C15" s="37">
        <v>110</v>
      </c>
      <c r="D15" s="35">
        <v>774</v>
      </c>
      <c r="E15" s="14">
        <v>950</v>
      </c>
      <c r="F15" s="13">
        <f>D15-E15</f>
        <v>-176</v>
      </c>
      <c r="G15" s="36">
        <f>IF(F15&gt;0,1,D15/E15)</f>
        <v>0.8147368421052632</v>
      </c>
    </row>
    <row r="16" spans="1:11" ht="10.35" customHeight="1" x14ac:dyDescent="0.25">
      <c r="A16" s="35" t="s">
        <v>19</v>
      </c>
      <c r="B16" s="34"/>
      <c r="C16" s="37">
        <v>112</v>
      </c>
      <c r="D16" s="35">
        <v>690</v>
      </c>
      <c r="E16" s="14">
        <v>950</v>
      </c>
      <c r="F16" s="13">
        <f>D16-E16</f>
        <v>-260</v>
      </c>
      <c r="G16" s="36">
        <f>IF(F16&gt;0,1,D16/E16)</f>
        <v>0.72631578947368425</v>
      </c>
    </row>
    <row r="17" spans="1:7" ht="10.35" customHeight="1" x14ac:dyDescent="0.25">
      <c r="A17" s="35" t="s">
        <v>19</v>
      </c>
      <c r="B17" s="34"/>
      <c r="C17" s="37">
        <v>113</v>
      </c>
      <c r="D17" s="35">
        <v>617</v>
      </c>
      <c r="E17" s="14">
        <v>950</v>
      </c>
      <c r="F17" s="13">
        <f>D17-E17</f>
        <v>-333</v>
      </c>
      <c r="G17" s="36">
        <f>IF(F17&gt;0,1,D17/E17)</f>
        <v>0.64947368421052631</v>
      </c>
    </row>
    <row r="18" spans="1:7" ht="10.35" customHeight="1" x14ac:dyDescent="0.25">
      <c r="A18" s="35" t="s">
        <v>19</v>
      </c>
      <c r="B18" s="34"/>
      <c r="C18" s="37">
        <v>114</v>
      </c>
      <c r="D18" s="35">
        <v>659</v>
      </c>
      <c r="E18" s="14">
        <v>950</v>
      </c>
      <c r="F18" s="13">
        <f>D18-E18</f>
        <v>-291</v>
      </c>
      <c r="G18" s="36">
        <f>IF(F18&gt;0,1,D18/E18)</f>
        <v>0.69368421052631579</v>
      </c>
    </row>
    <row r="19" spans="1:7" ht="10.35" customHeight="1" x14ac:dyDescent="0.25">
      <c r="A19" s="35" t="s">
        <v>19</v>
      </c>
      <c r="B19" s="34"/>
      <c r="C19" s="37" t="s">
        <v>18</v>
      </c>
      <c r="D19" s="35">
        <v>462</v>
      </c>
      <c r="E19" s="14">
        <v>950</v>
      </c>
      <c r="F19" s="13">
        <f>D19-E19</f>
        <v>-488</v>
      </c>
      <c r="G19" s="36">
        <f>IF(F19&gt;0,1,D19/E19)</f>
        <v>0.4863157894736842</v>
      </c>
    </row>
    <row r="20" spans="1:7" ht="10.35" customHeight="1" x14ac:dyDescent="0.25">
      <c r="A20" s="35" t="s">
        <v>17</v>
      </c>
      <c r="B20" s="34"/>
      <c r="C20" s="37">
        <v>215</v>
      </c>
      <c r="D20" s="35">
        <v>738</v>
      </c>
      <c r="E20" s="14">
        <v>900</v>
      </c>
      <c r="F20" s="13">
        <f>D20-E20</f>
        <v>-162</v>
      </c>
      <c r="G20" s="36">
        <f>IF(F20&gt;0,1,D20/E20)</f>
        <v>0.82</v>
      </c>
    </row>
    <row r="21" spans="1:7" ht="10.35" customHeight="1" x14ac:dyDescent="0.25">
      <c r="A21" s="35" t="s">
        <v>13</v>
      </c>
      <c r="B21" s="34"/>
      <c r="C21" s="37">
        <v>201</v>
      </c>
      <c r="D21" s="35">
        <v>709</v>
      </c>
      <c r="E21" s="14">
        <v>850</v>
      </c>
      <c r="F21" s="13">
        <f>D21-E21</f>
        <v>-141</v>
      </c>
      <c r="G21" s="36">
        <f>IF(F21&gt;0,1,D21/E21)</f>
        <v>0.83411764705882352</v>
      </c>
    </row>
    <row r="22" spans="1:7" ht="10.35" customHeight="1" x14ac:dyDescent="0.25">
      <c r="A22" s="35" t="s">
        <v>13</v>
      </c>
      <c r="B22" s="34"/>
      <c r="C22" s="37">
        <v>208</v>
      </c>
      <c r="D22" s="35">
        <v>774</v>
      </c>
      <c r="E22" s="14">
        <v>850</v>
      </c>
      <c r="F22" s="13">
        <f>D22-E22</f>
        <v>-76</v>
      </c>
      <c r="G22" s="36">
        <f>IF(F22&gt;0,1,D22/E22)</f>
        <v>0.9105882352941177</v>
      </c>
    </row>
    <row r="23" spans="1:7" ht="10.35" customHeight="1" x14ac:dyDescent="0.25">
      <c r="A23" s="35" t="s">
        <v>13</v>
      </c>
      <c r="B23" s="34"/>
      <c r="C23" s="37">
        <v>209</v>
      </c>
      <c r="D23" s="35">
        <v>772</v>
      </c>
      <c r="E23" s="14">
        <v>850</v>
      </c>
      <c r="F23" s="13">
        <f>D23-E23</f>
        <v>-78</v>
      </c>
      <c r="G23" s="36">
        <f>IF(F23&gt;0,1,D23/E23)</f>
        <v>0.90823529411764703</v>
      </c>
    </row>
    <row r="24" spans="1:7" ht="10.35" customHeight="1" x14ac:dyDescent="0.25">
      <c r="A24" s="35" t="s">
        <v>13</v>
      </c>
      <c r="B24" s="34"/>
      <c r="C24" s="37">
        <v>210</v>
      </c>
      <c r="D24" s="35">
        <v>774</v>
      </c>
      <c r="E24" s="14">
        <v>850</v>
      </c>
      <c r="F24" s="13">
        <f>D24-E24</f>
        <v>-76</v>
      </c>
      <c r="G24" s="36">
        <f>IF(F24&gt;0,1,D24/E24)</f>
        <v>0.9105882352941177</v>
      </c>
    </row>
    <row r="25" spans="1:7" ht="10.35" customHeight="1" x14ac:dyDescent="0.25">
      <c r="A25" s="35" t="s">
        <v>13</v>
      </c>
      <c r="B25" s="34"/>
      <c r="C25" s="37">
        <v>211</v>
      </c>
      <c r="D25" s="35">
        <v>772</v>
      </c>
      <c r="E25" s="14">
        <v>850</v>
      </c>
      <c r="F25" s="13">
        <f>D25-E25</f>
        <v>-78</v>
      </c>
      <c r="G25" s="36">
        <f>IF(F25&gt;0,1,D25/E25)</f>
        <v>0.90823529411764703</v>
      </c>
    </row>
    <row r="26" spans="1:7" ht="10.35" customHeight="1" x14ac:dyDescent="0.25">
      <c r="A26" s="35" t="s">
        <v>13</v>
      </c>
      <c r="B26" s="34"/>
      <c r="C26" s="37">
        <v>212</v>
      </c>
      <c r="D26" s="35">
        <v>690</v>
      </c>
      <c r="E26" s="14">
        <v>850</v>
      </c>
      <c r="F26" s="13">
        <f>D26-E26</f>
        <v>-160</v>
      </c>
      <c r="G26" s="36">
        <f>IF(F26&gt;0,1,D26/E26)</f>
        <v>0.81176470588235294</v>
      </c>
    </row>
    <row r="27" spans="1:7" ht="10.35" customHeight="1" x14ac:dyDescent="0.25">
      <c r="A27" s="35" t="s">
        <v>13</v>
      </c>
      <c r="B27" s="34"/>
      <c r="C27" s="37">
        <v>213</v>
      </c>
      <c r="D27" s="35">
        <v>721</v>
      </c>
      <c r="E27" s="14">
        <v>850</v>
      </c>
      <c r="F27" s="13">
        <f>D27-E27</f>
        <v>-129</v>
      </c>
      <c r="G27" s="36">
        <f>IF(F27&gt;0,1,D27/E27)</f>
        <v>0.84823529411764709</v>
      </c>
    </row>
    <row r="28" spans="1:7" ht="10.35" customHeight="1" x14ac:dyDescent="0.25">
      <c r="A28" s="35" t="s">
        <v>13</v>
      </c>
      <c r="B28" s="34"/>
      <c r="C28" s="37">
        <v>214</v>
      </c>
      <c r="D28" s="35">
        <v>721</v>
      </c>
      <c r="E28" s="14">
        <v>850</v>
      </c>
      <c r="F28" s="13">
        <f>D28-E28</f>
        <v>-129</v>
      </c>
      <c r="G28" s="36">
        <f>IF(F28&gt;0,1,D28/E28)</f>
        <v>0.84823529411764709</v>
      </c>
    </row>
    <row r="29" spans="1:7" ht="10.35" customHeight="1" x14ac:dyDescent="0.25">
      <c r="A29" s="35" t="s">
        <v>13</v>
      </c>
      <c r="B29" s="34"/>
      <c r="C29" s="37">
        <v>308</v>
      </c>
      <c r="D29" s="35">
        <v>774</v>
      </c>
      <c r="E29" s="14">
        <v>850</v>
      </c>
      <c r="F29" s="13">
        <f>D29-E29</f>
        <v>-76</v>
      </c>
      <c r="G29" s="36">
        <f>IF(F29&gt;0,1,D29/E29)</f>
        <v>0.9105882352941177</v>
      </c>
    </row>
    <row r="30" spans="1:7" ht="10.35" customHeight="1" x14ac:dyDescent="0.25">
      <c r="A30" s="35" t="s">
        <v>13</v>
      </c>
      <c r="B30" s="34"/>
      <c r="C30" s="37">
        <v>309</v>
      </c>
      <c r="D30" s="35">
        <v>772</v>
      </c>
      <c r="E30" s="14">
        <v>850</v>
      </c>
      <c r="F30" s="13">
        <f>D30-E30</f>
        <v>-78</v>
      </c>
      <c r="G30" s="36">
        <f>IF(F30&gt;0,1,D30/E30)</f>
        <v>0.90823529411764703</v>
      </c>
    </row>
    <row r="31" spans="1:7" ht="10.35" customHeight="1" x14ac:dyDescent="0.25">
      <c r="A31" s="35" t="s">
        <v>13</v>
      </c>
      <c r="B31" s="34"/>
      <c r="C31" s="37">
        <v>310</v>
      </c>
      <c r="D31" s="35">
        <v>774</v>
      </c>
      <c r="E31" s="14">
        <v>850</v>
      </c>
      <c r="F31" s="13">
        <f>D31-E31</f>
        <v>-76</v>
      </c>
      <c r="G31" s="36">
        <f>IF(F31&gt;0,1,D31/E31)</f>
        <v>0.9105882352941177</v>
      </c>
    </row>
    <row r="32" spans="1:7" ht="10.35" customHeight="1" x14ac:dyDescent="0.25">
      <c r="A32" s="35" t="s">
        <v>13</v>
      </c>
      <c r="B32" s="34"/>
      <c r="C32" s="37">
        <v>311</v>
      </c>
      <c r="D32" s="35">
        <v>772</v>
      </c>
      <c r="E32" s="14">
        <v>850</v>
      </c>
      <c r="F32" s="13">
        <f>D32-E32</f>
        <v>-78</v>
      </c>
      <c r="G32" s="36">
        <f>IF(F32&gt;0,1,D32/E32)</f>
        <v>0.90823529411764703</v>
      </c>
    </row>
    <row r="33" spans="1:7" ht="10.35" customHeight="1" x14ac:dyDescent="0.25">
      <c r="A33" s="35" t="s">
        <v>13</v>
      </c>
      <c r="B33" s="34"/>
      <c r="C33" s="37" t="s">
        <v>16</v>
      </c>
      <c r="D33" s="35">
        <v>709</v>
      </c>
      <c r="E33" s="14">
        <v>850</v>
      </c>
      <c r="F33" s="13">
        <f>D33-E33</f>
        <v>-141</v>
      </c>
      <c r="G33" s="36">
        <f>IF(F33&gt;0,1,D33/E33)</f>
        <v>0.83411764705882352</v>
      </c>
    </row>
    <row r="34" spans="1:7" ht="10.35" customHeight="1" x14ac:dyDescent="0.25">
      <c r="A34" s="35" t="s">
        <v>13</v>
      </c>
      <c r="B34" s="34"/>
      <c r="C34" s="37" t="s">
        <v>15</v>
      </c>
      <c r="D34" s="35">
        <v>537</v>
      </c>
      <c r="E34" s="14">
        <v>850</v>
      </c>
      <c r="F34" s="13">
        <f>D34-E34</f>
        <v>-313</v>
      </c>
      <c r="G34" s="36">
        <f>IF(F34&gt;0,1,D34/E34)</f>
        <v>0.63176470588235289</v>
      </c>
    </row>
    <row r="35" spans="1:7" ht="10.35" customHeight="1" x14ac:dyDescent="0.25">
      <c r="A35" s="35" t="s">
        <v>13</v>
      </c>
      <c r="B35" s="34"/>
      <c r="C35" s="37" t="s">
        <v>14</v>
      </c>
      <c r="D35" s="35">
        <v>600</v>
      </c>
      <c r="E35" s="14">
        <v>850</v>
      </c>
      <c r="F35" s="13">
        <f>D35-E35</f>
        <v>-250</v>
      </c>
      <c r="G35" s="36">
        <f>IF(F35&gt;0,1,D35/E35)</f>
        <v>0.70588235294117652</v>
      </c>
    </row>
    <row r="36" spans="1:7" ht="10.35" customHeight="1" x14ac:dyDescent="0.25">
      <c r="A36" s="35" t="s">
        <v>13</v>
      </c>
      <c r="B36" s="34"/>
      <c r="C36" s="37" t="s">
        <v>12</v>
      </c>
      <c r="D36" s="35">
        <v>631</v>
      </c>
      <c r="E36" s="14">
        <v>850</v>
      </c>
      <c r="F36" s="13">
        <f>D36-E36</f>
        <v>-219</v>
      </c>
      <c r="G36" s="36">
        <f>IF(F36&gt;0,1,D36/E36)</f>
        <v>0.74235294117647055</v>
      </c>
    </row>
    <row r="37" spans="1:7" ht="10.35" customHeight="1" x14ac:dyDescent="0.25">
      <c r="A37" s="35" t="s">
        <v>11</v>
      </c>
      <c r="B37" s="34"/>
      <c r="C37" s="37">
        <v>202</v>
      </c>
      <c r="D37" s="35">
        <v>709</v>
      </c>
      <c r="E37" s="14">
        <v>800</v>
      </c>
      <c r="F37" s="13">
        <f>D37-E37</f>
        <v>-91</v>
      </c>
      <c r="G37" s="36">
        <f>IF(F37&gt;0,1,D37/E37)</f>
        <v>0.88624999999999998</v>
      </c>
    </row>
    <row r="38" spans="1:7" ht="10.35" customHeight="1" x14ac:dyDescent="0.25">
      <c r="A38" s="35" t="s">
        <v>11</v>
      </c>
      <c r="B38" s="34"/>
      <c r="C38" s="37">
        <v>312</v>
      </c>
      <c r="D38" s="35">
        <v>690</v>
      </c>
      <c r="E38" s="14">
        <v>800</v>
      </c>
      <c r="F38" s="13">
        <f>D38-E38</f>
        <v>-110</v>
      </c>
      <c r="G38" s="36">
        <f>IF(F38&gt;0,1,D38/E38)</f>
        <v>0.86250000000000004</v>
      </c>
    </row>
    <row r="39" spans="1:7" ht="10.35" customHeight="1" x14ac:dyDescent="0.25">
      <c r="A39" s="35" t="s">
        <v>11</v>
      </c>
      <c r="B39" s="34"/>
      <c r="C39" s="37">
        <v>313</v>
      </c>
      <c r="D39" s="35">
        <v>721</v>
      </c>
      <c r="E39" s="14">
        <v>800</v>
      </c>
      <c r="F39" s="13">
        <f>D39-E39</f>
        <v>-79</v>
      </c>
      <c r="G39" s="36">
        <f>IF(F39&gt;0,1,D39/E39)</f>
        <v>0.90125</v>
      </c>
    </row>
    <row r="40" spans="1:7" ht="10.35" customHeight="1" x14ac:dyDescent="0.25">
      <c r="A40" s="35" t="s">
        <v>11</v>
      </c>
      <c r="B40" s="34"/>
      <c r="C40" s="37">
        <v>314</v>
      </c>
      <c r="D40" s="35">
        <v>721</v>
      </c>
      <c r="E40" s="14">
        <v>800</v>
      </c>
      <c r="F40" s="13">
        <f>D40-E40</f>
        <v>-79</v>
      </c>
      <c r="G40" s="36">
        <f>IF(F40&gt;0,1,D40/E40)</f>
        <v>0.90125</v>
      </c>
    </row>
    <row r="41" spans="1:7" ht="10.35" customHeight="1" x14ac:dyDescent="0.25">
      <c r="A41" s="35" t="s">
        <v>11</v>
      </c>
      <c r="B41" s="34"/>
      <c r="C41" s="37">
        <v>315</v>
      </c>
      <c r="D41" s="35">
        <v>738</v>
      </c>
      <c r="E41" s="14">
        <v>800</v>
      </c>
      <c r="F41" s="13">
        <f>D41-E41</f>
        <v>-62</v>
      </c>
      <c r="G41" s="36">
        <f>IF(F41&gt;0,1,D41/E41)</f>
        <v>0.92249999999999999</v>
      </c>
    </row>
    <row r="42" spans="1:7" ht="10.35" customHeight="1" x14ac:dyDescent="0.25">
      <c r="A42" s="35" t="s">
        <v>10</v>
      </c>
      <c r="B42" s="34"/>
      <c r="C42" s="37">
        <v>302</v>
      </c>
      <c r="D42" s="35">
        <v>709</v>
      </c>
      <c r="E42" s="14">
        <v>600</v>
      </c>
      <c r="F42" s="13">
        <f>D42-E42</f>
        <v>109</v>
      </c>
      <c r="G42" s="36">
        <f>IF(F42&gt;0,1,D42/E42)</f>
        <v>1</v>
      </c>
    </row>
    <row r="43" spans="1:7" ht="10.35" customHeight="1" x14ac:dyDescent="0.25">
      <c r="A43" s="35" t="s">
        <v>10</v>
      </c>
      <c r="B43" s="34"/>
      <c r="C43" s="37">
        <v>305</v>
      </c>
      <c r="D43" s="35">
        <v>548</v>
      </c>
      <c r="E43" s="14">
        <v>600</v>
      </c>
      <c r="F43" s="13">
        <f>D43-E43</f>
        <v>-52</v>
      </c>
      <c r="G43" s="36">
        <f>IF(F43&gt;0,1,D43/E43)</f>
        <v>0.91333333333333333</v>
      </c>
    </row>
    <row r="44" spans="1:7" ht="10.35" customHeight="1" thickBot="1" x14ac:dyDescent="0.3">
      <c r="A44" s="35" t="s">
        <v>10</v>
      </c>
      <c r="B44" s="34"/>
      <c r="C44" s="33">
        <v>317</v>
      </c>
      <c r="D44" s="32">
        <v>483</v>
      </c>
      <c r="E44" s="31">
        <v>600</v>
      </c>
      <c r="F44" s="30">
        <f>D44-E44</f>
        <v>-117</v>
      </c>
      <c r="G44" s="29">
        <f>IF(F44&gt;0,1,D44/E44)</f>
        <v>0.80500000000000005</v>
      </c>
    </row>
    <row r="45" spans="1:7" ht="15.75" thickBot="1" x14ac:dyDescent="0.3">
      <c r="A45" s="28"/>
      <c r="B45" s="27"/>
      <c r="C45" s="26" t="s">
        <v>9</v>
      </c>
      <c r="D45" s="5"/>
      <c r="E45" s="5"/>
      <c r="F45" s="5"/>
      <c r="G45" s="4">
        <f>AVERAGE(G11:G44)</f>
        <v>0.82760543768591044</v>
      </c>
    </row>
    <row r="46" spans="1:7" ht="10.35" customHeight="1" x14ac:dyDescent="0.25">
      <c r="A46" s="25"/>
      <c r="B46" s="21"/>
      <c r="C46" s="24"/>
      <c r="D46" s="24"/>
      <c r="E46" s="23"/>
      <c r="F46" s="23"/>
      <c r="G46" s="23"/>
    </row>
    <row r="47" spans="1:7" ht="3" customHeight="1" x14ac:dyDescent="0.25">
      <c r="A47" s="22"/>
      <c r="B47" s="21"/>
      <c r="C47" s="20"/>
      <c r="D47" s="20"/>
      <c r="E47" s="20"/>
      <c r="F47" s="20"/>
      <c r="G47" s="20"/>
    </row>
    <row r="48" spans="1:7" x14ac:dyDescent="0.25">
      <c r="A48" s="19" t="s">
        <v>8</v>
      </c>
      <c r="B48" s="10"/>
      <c r="C48" s="18"/>
      <c r="D48" s="17"/>
      <c r="E48" s="17"/>
      <c r="F48" s="17"/>
      <c r="G48" s="16"/>
    </row>
    <row r="49" spans="1:7" ht="10.35" customHeight="1" x14ac:dyDescent="0.25">
      <c r="A49" s="11" t="s">
        <v>7</v>
      </c>
      <c r="B49" s="10"/>
      <c r="C49" s="15" t="s">
        <v>2</v>
      </c>
      <c r="D49" s="14">
        <v>2420</v>
      </c>
      <c r="E49" s="14">
        <v>8100</v>
      </c>
      <c r="F49" s="13">
        <f>D49-E49</f>
        <v>-5680</v>
      </c>
      <c r="G49" s="12">
        <f>IF(F49&gt;0,1,D49/E49)</f>
        <v>0.29876543209876544</v>
      </c>
    </row>
    <row r="50" spans="1:7" ht="10.35" customHeight="1" x14ac:dyDescent="0.25">
      <c r="A50" s="11" t="s">
        <v>6</v>
      </c>
      <c r="B50" s="10"/>
      <c r="C50" s="15" t="s">
        <v>2</v>
      </c>
      <c r="D50" s="14">
        <v>3271</v>
      </c>
      <c r="E50" s="14">
        <v>9600</v>
      </c>
      <c r="F50" s="13">
        <f>D50-E50</f>
        <v>-6329</v>
      </c>
      <c r="G50" s="12">
        <f>IF(F50&gt;0,1,D50/E50)</f>
        <v>0.34072916666666669</v>
      </c>
    </row>
    <row r="51" spans="1:7" ht="10.35" customHeight="1" x14ac:dyDescent="0.25">
      <c r="A51" s="11" t="s">
        <v>5</v>
      </c>
      <c r="B51" s="10"/>
      <c r="C51" s="15" t="s">
        <v>2</v>
      </c>
      <c r="D51" s="14">
        <v>1094</v>
      </c>
      <c r="E51" s="14">
        <v>2000</v>
      </c>
      <c r="F51" s="13">
        <f>D51-E51</f>
        <v>-906</v>
      </c>
      <c r="G51" s="12">
        <f>IF(F51&gt;0,1,D51/E51)</f>
        <v>0.54700000000000004</v>
      </c>
    </row>
    <row r="52" spans="1:7" ht="10.35" customHeight="1" x14ac:dyDescent="0.25">
      <c r="A52" s="11" t="s">
        <v>4</v>
      </c>
      <c r="B52" s="10"/>
      <c r="C52" s="15" t="s">
        <v>2</v>
      </c>
      <c r="D52" s="14">
        <v>1580</v>
      </c>
      <c r="E52" s="14">
        <v>950</v>
      </c>
      <c r="F52" s="13">
        <f>D52-E52</f>
        <v>630</v>
      </c>
      <c r="G52" s="12">
        <f>IF(F52&gt;0,1,D52/E52)</f>
        <v>1</v>
      </c>
    </row>
    <row r="53" spans="1:7" ht="9.75" customHeight="1" thickBot="1" x14ac:dyDescent="0.3">
      <c r="A53" s="11" t="s">
        <v>3</v>
      </c>
      <c r="B53" s="10"/>
      <c r="C53" s="9" t="s">
        <v>2</v>
      </c>
      <c r="D53" s="8">
        <v>738</v>
      </c>
      <c r="E53" s="8">
        <v>2400</v>
      </c>
      <c r="F53" s="7">
        <f>D53-E53</f>
        <v>-1662</v>
      </c>
      <c r="G53" s="6">
        <f>IF(F53&gt;0,1,D53/E53)</f>
        <v>0.3075</v>
      </c>
    </row>
    <row r="54" spans="1:7" ht="15.75" thickBot="1" x14ac:dyDescent="0.3">
      <c r="A54" s="3"/>
      <c r="B54" s="3"/>
      <c r="C54" s="5" t="s">
        <v>1</v>
      </c>
      <c r="D54" s="5"/>
      <c r="E54" s="5"/>
      <c r="F54" s="5"/>
      <c r="G54" s="4">
        <f>AVERAGE(G49:G53)</f>
        <v>0.49879891975308643</v>
      </c>
    </row>
    <row r="55" spans="1:7" ht="3" customHeight="1" thickBot="1" x14ac:dyDescent="0.3">
      <c r="A55" s="3"/>
      <c r="B55" s="3"/>
      <c r="C55" s="3"/>
      <c r="D55" s="3"/>
      <c r="E55" s="3"/>
      <c r="F55" s="3"/>
      <c r="G55" s="3"/>
    </row>
    <row r="56" spans="1:7" ht="15.75" thickBot="1" x14ac:dyDescent="0.3">
      <c r="A56" s="3"/>
      <c r="B56" s="3"/>
      <c r="C56" s="2" t="s">
        <v>0</v>
      </c>
      <c r="D56" s="2"/>
      <c r="E56" s="2"/>
      <c r="F56" s="2"/>
      <c r="G56" s="1">
        <f>AVERAGE(G54,G45)</f>
        <v>0.66320217871949838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4:F54"/>
    <mergeCell ref="C56:F56"/>
    <mergeCell ref="A46:B47"/>
    <mergeCell ref="C47:G47"/>
    <mergeCell ref="C9:G9"/>
    <mergeCell ref="B12:B45"/>
    <mergeCell ref="C45:F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2013-02-08T15:38:30Z</dcterms:created>
  <dcterms:modified xsi:type="dcterms:W3CDTF">2013-02-08T15:39:00Z</dcterms:modified>
</cp:coreProperties>
</file>