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965" yWindow="255" windowWidth="14235" windowHeight="12585"/>
  </bookViews>
  <sheets>
    <sheet name="FCI Summary" sheetId="2" r:id="rId1"/>
    <sheet name="Capacity-FQI_K-8" sheetId="1" r:id="rId2"/>
  </sheets>
  <externalReferences>
    <externalReference r:id="rId3"/>
    <externalReference r:id="rId4"/>
  </externalReferences>
  <definedNames>
    <definedName name="_xlnm.Print_Area" localSheetId="1">'Capacity-FQI_K-8'!$A$1:$O$19</definedName>
    <definedName name="_xlnm.Print_Area" localSheetId="0">'FCI Summary'!$A$1:$L$37</definedName>
  </definedNames>
  <calcPr calcId="145621"/>
</workbook>
</file>

<file path=xl/calcChain.xml><?xml version="1.0" encoding="utf-8"?>
<calcChain xmlns="http://schemas.openxmlformats.org/spreadsheetml/2006/main">
  <c r="C34" i="2" l="1"/>
  <c r="C36" i="2" s="1"/>
  <c r="C30" i="2"/>
  <c r="C32" i="2" s="1"/>
  <c r="C14" i="2"/>
  <c r="C12" i="2"/>
  <c r="C8" i="2"/>
  <c r="C10" i="2" s="1"/>
  <c r="C4" i="2"/>
  <c r="C2" i="2"/>
  <c r="C1" i="2"/>
  <c r="C1" i="1"/>
  <c r="C2" i="1"/>
  <c r="C3" i="1"/>
  <c r="F10" i="1"/>
  <c r="G10" i="1"/>
  <c r="H10" i="1"/>
  <c r="J10" i="1"/>
  <c r="K10" i="1"/>
  <c r="F11" i="1"/>
  <c r="G11" i="1" s="1"/>
  <c r="H11" i="1"/>
  <c r="J11" i="1"/>
  <c r="K11" i="1"/>
  <c r="F12" i="1"/>
  <c r="G12" i="1" s="1"/>
  <c r="H12" i="1"/>
  <c r="K12" i="1" s="1"/>
  <c r="J12" i="1"/>
  <c r="F13" i="1"/>
  <c r="G13" i="1"/>
  <c r="H13" i="1"/>
  <c r="J13" i="1"/>
  <c r="K13" i="1"/>
  <c r="F14" i="1"/>
  <c r="G14" i="1" s="1"/>
  <c r="H14" i="1"/>
  <c r="J14" i="1"/>
  <c r="K14" i="1"/>
  <c r="F15" i="1"/>
  <c r="G15" i="1" s="1"/>
  <c r="H15" i="1"/>
  <c r="J15" i="1"/>
  <c r="K15" i="1"/>
  <c r="F16" i="1"/>
  <c r="G16" i="1"/>
  <c r="H16" i="1"/>
  <c r="K16" i="1" s="1"/>
  <c r="J16" i="1"/>
  <c r="K20" i="1" l="1"/>
  <c r="K21" i="1" s="1"/>
  <c r="G17" i="1"/>
  <c r="K18" i="1"/>
  <c r="G19" i="1" l="1"/>
  <c r="K19" i="1"/>
</calcChain>
</file>

<file path=xl/sharedStrings.xml><?xml version="1.0" encoding="utf-8"?>
<sst xmlns="http://schemas.openxmlformats.org/spreadsheetml/2006/main" count="60" uniqueCount="46">
  <si>
    <t xml:space="preserve">Theoretical Adjusted 2012 Capacity = </t>
  </si>
  <si>
    <t xml:space="preserve">Theoretical Seating 2012 Capacity = </t>
  </si>
  <si>
    <t xml:space="preserve">Adjusted 2012 Capacity = </t>
  </si>
  <si>
    <t xml:space="preserve">Recent Occupancy % = </t>
  </si>
  <si>
    <t xml:space="preserve">Seating 2012 Capacity = </t>
  </si>
  <si>
    <t>NA</t>
  </si>
  <si>
    <t xml:space="preserve">Recent 2012 Enrollment = </t>
  </si>
  <si>
    <t xml:space="preserve">Classroom Adequacy % Score = </t>
  </si>
  <si>
    <t>General Classroom (Grades 1-3)</t>
  </si>
  <si>
    <t>Kindergarten Classroom</t>
  </si>
  <si>
    <t>F.E.S. Capacity-Generating Clrms.:</t>
  </si>
  <si>
    <r>
      <rPr>
        <sz val="6"/>
        <color rgb="FF000000"/>
        <rFont val="Arial"/>
        <family val="2"/>
      </rPr>
      <t>Comments</t>
    </r>
  </si>
  <si>
    <t>CURRENT CAPACITY</t>
  </si>
  <si>
    <t>Capacity SF per Student</t>
  </si>
  <si>
    <r>
      <rPr>
        <sz val="6"/>
        <color rgb="FF000000"/>
        <rFont val="Arial"/>
        <family val="2"/>
      </rPr>
      <t>Students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per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room</t>
    </r>
  </si>
  <si>
    <t>FES SF per Student</t>
  </si>
  <si>
    <t>SF Adequacy Score %</t>
  </si>
  <si>
    <t>Over/Under FES SF</t>
  </si>
  <si>
    <t>Model FES
Room SF</t>
  </si>
  <si>
    <t>Existing Room SF</t>
  </si>
  <si>
    <r>
      <rPr>
        <sz val="6"/>
        <color rgb="FF000000"/>
        <rFont val="Arial"/>
        <family val="2"/>
      </rPr>
      <t>Number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 xml:space="preserve">of
</t>
    </r>
    <r>
      <rPr>
        <sz val="6"/>
        <color rgb="FF000000"/>
        <rFont val="Arial"/>
        <family val="2"/>
      </rPr>
      <t>Rooms</t>
    </r>
  </si>
  <si>
    <r>
      <rPr>
        <sz val="6"/>
        <color rgb="FF000000"/>
        <rFont val="Arial"/>
        <family val="2"/>
      </rPr>
      <t>Room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Type</t>
    </r>
  </si>
  <si>
    <t>FES CAPACITY</t>
  </si>
  <si>
    <t>SQUARE FEET</t>
  </si>
  <si>
    <t>Room Number</t>
  </si>
  <si>
    <t xml:space="preserve">School Age (years):  </t>
  </si>
  <si>
    <t xml:space="preserve">Building Square Footage:  </t>
  </si>
  <si>
    <t>CAPACITY &amp; EDUCATIONAL ADEQUACY</t>
  </si>
  <si>
    <t xml:space="preserve">Building Name:  </t>
  </si>
  <si>
    <t>2012 LRFP CONDITION SUMMARY</t>
  </si>
  <si>
    <t xml:space="preserve">Number of Floors:  </t>
  </si>
  <si>
    <t>B + 1</t>
  </si>
  <si>
    <t>FACILITY CONDITION</t>
  </si>
  <si>
    <t xml:space="preserve">Facility Condition Index (FCI) Score = </t>
  </si>
  <si>
    <t xml:space="preserve">Facility Condition = </t>
  </si>
  <si>
    <t xml:space="preserve">FCI Deficiency Cost = </t>
  </si>
  <si>
    <t xml:space="preserve">FCI Replacement Cost = </t>
  </si>
  <si>
    <t>CAPACITY UTILIZATION</t>
  </si>
  <si>
    <t xml:space="preserve">Recent 2011/12 Enrollment = </t>
  </si>
  <si>
    <t>IN RIDGE</t>
  </si>
  <si>
    <t xml:space="preserve">Historic 2005 LRFP Capacity = </t>
  </si>
  <si>
    <t>EDUCATION ADEQUECY</t>
  </si>
  <si>
    <t xml:space="preserve">Classroom Adequacy % Score =  </t>
  </si>
  <si>
    <t xml:space="preserve">Classroom Adequacy =  </t>
  </si>
  <si>
    <t xml:space="preserve">Special Spaces Adequacy % Score =  </t>
  </si>
  <si>
    <t xml:space="preserve">Special Spaces Adequacy =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</si>
</sst>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_(* #,##0_);_(* \(#,##0\);_(* &quot;-&quot;??_);_(@_)"/>
    <numFmt numFmtId="166" formatCode="_(&quot;$&quot;* #,##0_);_(&quot;$&quot;* \(#,##0\);_(&quot;$&quot;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8"/>
      <color rgb="FF000000"/>
      <name val="Arial"/>
      <family val="2"/>
    </font>
    <font>
      <i/>
      <sz val="6"/>
      <color rgb="FF000000"/>
      <name val="Arial"/>
      <family val="2"/>
    </font>
    <font>
      <b/>
      <sz val="6"/>
      <color rgb="FF000000"/>
      <name val="Arial"/>
      <family val="2"/>
    </font>
    <font>
      <sz val="8"/>
      <color rgb="FF000000"/>
      <name val="Arial"/>
      <family val="2"/>
    </font>
    <font>
      <sz val="6"/>
      <color rgb="FF000000"/>
      <name val="Arial"/>
      <family val="2"/>
    </font>
    <font>
      <sz val="11"/>
      <color indexed="8"/>
      <name val="Calibri"/>
      <family val="2"/>
    </font>
    <font>
      <sz val="6"/>
      <color indexed="8"/>
      <name val="Arial"/>
      <family val="2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4"/>
      <color rgb="FF0070C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color rgb="FF0070C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8" fillId="0" borderId="0"/>
    <xf numFmtId="0" fontId="11" fillId="0" borderId="0"/>
    <xf numFmtId="9" fontId="11" fillId="0" borderId="0" applyFont="0" applyFill="0" applyBorder="0" applyAlignment="0" applyProtection="0"/>
  </cellStyleXfs>
  <cellXfs count="97">
    <xf numFmtId="0" fontId="0" fillId="0" borderId="0" xfId="0"/>
    <xf numFmtId="0" fontId="2" fillId="0" borderId="0" xfId="4"/>
    <xf numFmtId="0" fontId="2" fillId="0" borderId="0" xfId="4" applyBorder="1"/>
    <xf numFmtId="1" fontId="3" fillId="0" borderId="1" xfId="4" applyNumberFormat="1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3" fillId="0" borderId="3" xfId="4" applyFont="1" applyBorder="1" applyAlignment="1">
      <alignment horizontal="right" vertical="center"/>
    </xf>
    <xf numFmtId="0" fontId="4" fillId="0" borderId="0" xfId="4" applyFont="1" applyBorder="1" applyAlignment="1">
      <alignment horizontal="left" vertical="top"/>
    </xf>
    <xf numFmtId="0" fontId="2" fillId="0" borderId="0" xfId="4" applyBorder="1" applyAlignment="1">
      <alignment horizontal="left" vertical="top"/>
    </xf>
    <xf numFmtId="1" fontId="3" fillId="0" borderId="4" xfId="4" applyNumberFormat="1" applyFont="1" applyBorder="1" applyAlignment="1">
      <alignment horizontal="right" vertical="top"/>
    </xf>
    <xf numFmtId="0" fontId="0" fillId="0" borderId="5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3" fillId="0" borderId="7" xfId="4" applyFont="1" applyBorder="1" applyAlignment="1">
      <alignment horizontal="right" vertical="top"/>
    </xf>
    <xf numFmtId="9" fontId="3" fillId="0" borderId="8" xfId="3" applyFont="1" applyBorder="1" applyAlignment="1">
      <alignment horizontal="right" vertical="top"/>
    </xf>
    <xf numFmtId="0" fontId="0" fillId="0" borderId="9" xfId="0" applyBorder="1" applyAlignment="1">
      <alignment horizontal="right" vertical="top"/>
    </xf>
    <xf numFmtId="0" fontId="3" fillId="0" borderId="10" xfId="4" applyFont="1" applyBorder="1" applyAlignment="1">
      <alignment horizontal="right" vertical="top"/>
    </xf>
    <xf numFmtId="0" fontId="2" fillId="0" borderId="0" xfId="4" applyBorder="1" applyAlignment="1">
      <alignment horizontal="left" vertical="top"/>
    </xf>
    <xf numFmtId="0" fontId="2" fillId="0" borderId="11" xfId="4" applyBorder="1" applyAlignment="1">
      <alignment horizontal="left" vertical="top"/>
    </xf>
    <xf numFmtId="0" fontId="5" fillId="0" borderId="0" xfId="4" applyFont="1" applyBorder="1" applyAlignment="1">
      <alignment horizontal="left" vertical="top"/>
    </xf>
    <xf numFmtId="1" fontId="6" fillId="0" borderId="0" xfId="4" applyNumberFormat="1" applyFont="1" applyBorder="1" applyAlignment="1">
      <alignment horizontal="right" vertical="top"/>
    </xf>
    <xf numFmtId="1" fontId="3" fillId="0" borderId="8" xfId="4" applyNumberFormat="1" applyFont="1" applyBorder="1" applyAlignment="1">
      <alignment horizontal="right" vertical="top"/>
    </xf>
    <xf numFmtId="0" fontId="2" fillId="0" borderId="0" xfId="4" applyBorder="1" applyAlignment="1">
      <alignment horizontal="center" vertical="top"/>
    </xf>
    <xf numFmtId="0" fontId="2" fillId="0" borderId="12" xfId="4" applyBorder="1" applyAlignment="1">
      <alignment horizontal="left" vertical="top"/>
    </xf>
    <xf numFmtId="0" fontId="2" fillId="0" borderId="13" xfId="4" applyBorder="1" applyAlignment="1">
      <alignment horizontal="left" vertical="top"/>
    </xf>
    <xf numFmtId="0" fontId="7" fillId="0" borderId="0" xfId="4" applyFont="1" applyBorder="1" applyAlignment="1">
      <alignment horizontal="left" vertical="top"/>
    </xf>
    <xf numFmtId="2" fontId="7" fillId="0" borderId="14" xfId="4" applyNumberFormat="1" applyFont="1" applyBorder="1" applyAlignment="1">
      <alignment horizontal="right" vertical="top"/>
    </xf>
    <xf numFmtId="0" fontId="7" fillId="0" borderId="0" xfId="4" applyFont="1" applyBorder="1" applyAlignment="1">
      <alignment horizontal="right" vertical="top"/>
    </xf>
    <xf numFmtId="164" fontId="7" fillId="0" borderId="14" xfId="4" applyNumberFormat="1" applyFont="1" applyBorder="1" applyAlignment="1">
      <alignment horizontal="right" vertical="top"/>
    </xf>
    <xf numFmtId="0" fontId="7" fillId="0" borderId="14" xfId="4" applyFont="1" applyBorder="1" applyAlignment="1">
      <alignment horizontal="right" vertical="top"/>
    </xf>
    <xf numFmtId="1" fontId="7" fillId="0" borderId="14" xfId="4" applyNumberFormat="1" applyFont="1" applyBorder="1" applyAlignment="1">
      <alignment horizontal="right" vertical="top"/>
    </xf>
    <xf numFmtId="0" fontId="0" fillId="0" borderId="15" xfId="0" applyBorder="1" applyAlignment="1">
      <alignment horizontal="right" vertical="top"/>
    </xf>
    <xf numFmtId="0" fontId="0" fillId="0" borderId="2" xfId="0" applyBorder="1" applyAlignment="1">
      <alignment horizontal="right" vertical="top"/>
    </xf>
    <xf numFmtId="0" fontId="3" fillId="0" borderId="3" xfId="4" applyFont="1" applyBorder="1" applyAlignment="1">
      <alignment horizontal="right" vertical="top"/>
    </xf>
    <xf numFmtId="0" fontId="2" fillId="0" borderId="14" xfId="4" applyBorder="1"/>
    <xf numFmtId="0" fontId="7" fillId="0" borderId="14" xfId="4" applyFont="1" applyBorder="1" applyAlignment="1">
      <alignment horizontal="left" vertical="top"/>
    </xf>
    <xf numFmtId="0" fontId="2" fillId="0" borderId="16" xfId="4" applyBorder="1" applyAlignment="1">
      <alignment horizontal="left" vertical="top"/>
    </xf>
    <xf numFmtId="0" fontId="2" fillId="0" borderId="17" xfId="4" applyBorder="1" applyAlignment="1">
      <alignment horizontal="left" vertical="top"/>
    </xf>
    <xf numFmtId="2" fontId="7" fillId="0" borderId="16" xfId="4" applyNumberFormat="1" applyFont="1" applyBorder="1" applyAlignment="1">
      <alignment horizontal="right" vertical="top"/>
    </xf>
    <xf numFmtId="9" fontId="7" fillId="0" borderId="18" xfId="3" applyFont="1" applyBorder="1" applyAlignment="1">
      <alignment horizontal="right" vertical="center"/>
    </xf>
    <xf numFmtId="164" fontId="7" fillId="0" borderId="18" xfId="4" applyNumberFormat="1" applyFont="1" applyBorder="1" applyAlignment="1">
      <alignment horizontal="right" vertical="center"/>
    </xf>
    <xf numFmtId="0" fontId="7" fillId="0" borderId="18" xfId="4" applyFont="1" applyBorder="1" applyAlignment="1">
      <alignment horizontal="right" vertical="center"/>
    </xf>
    <xf numFmtId="0" fontId="9" fillId="0" borderId="18" xfId="5" applyFont="1" applyBorder="1" applyAlignment="1">
      <alignment vertical="center"/>
    </xf>
    <xf numFmtId="0" fontId="9" fillId="0" borderId="19" xfId="5" applyFont="1" applyBorder="1" applyAlignment="1">
      <alignment horizontal="center" vertical="center"/>
    </xf>
    <xf numFmtId="0" fontId="2" fillId="0" borderId="17" xfId="4" applyBorder="1" applyAlignment="1">
      <alignment horizontal="left" vertical="top"/>
    </xf>
    <xf numFmtId="0" fontId="9" fillId="0" borderId="20" xfId="5" applyFont="1" applyBorder="1" applyAlignment="1">
      <alignment vertical="center"/>
    </xf>
    <xf numFmtId="9" fontId="7" fillId="0" borderId="16" xfId="3" applyFont="1" applyBorder="1" applyAlignment="1">
      <alignment horizontal="right" vertical="center"/>
    </xf>
    <xf numFmtId="164" fontId="7" fillId="0" borderId="16" xfId="4" applyNumberFormat="1" applyFont="1" applyBorder="1" applyAlignment="1">
      <alignment horizontal="right" vertical="center"/>
    </xf>
    <xf numFmtId="0" fontId="7" fillId="0" borderId="16" xfId="4" applyFont="1" applyBorder="1" applyAlignment="1">
      <alignment horizontal="right" vertical="center"/>
    </xf>
    <xf numFmtId="0" fontId="9" fillId="0" borderId="16" xfId="5" applyFont="1" applyBorder="1" applyAlignment="1">
      <alignment vertical="center"/>
    </xf>
    <xf numFmtId="0" fontId="9" fillId="0" borderId="16" xfId="5" applyFont="1" applyBorder="1" applyAlignment="1">
      <alignment horizontal="center" vertical="center"/>
    </xf>
    <xf numFmtId="0" fontId="7" fillId="0" borderId="16" xfId="4" applyFont="1" applyBorder="1" applyAlignment="1">
      <alignment horizontal="left" vertical="top"/>
    </xf>
    <xf numFmtId="0" fontId="2" fillId="0" borderId="21" xfId="4" applyBorder="1" applyAlignment="1">
      <alignment horizontal="left" vertical="top"/>
    </xf>
    <xf numFmtId="0" fontId="2" fillId="0" borderId="16" xfId="4" applyBorder="1" applyAlignment="1">
      <alignment horizontal="right" vertical="top"/>
    </xf>
    <xf numFmtId="0" fontId="2" fillId="0" borderId="17" xfId="4" applyBorder="1" applyAlignment="1">
      <alignment horizontal="right" vertical="top"/>
    </xf>
    <xf numFmtId="0" fontId="2" fillId="0" borderId="22" xfId="4" applyBorder="1" applyAlignment="1">
      <alignment horizontal="right" vertical="top"/>
    </xf>
    <xf numFmtId="0" fontId="2" fillId="0" borderId="16" xfId="4" applyBorder="1" applyAlignment="1">
      <alignment horizontal="center" vertical="top"/>
    </xf>
    <xf numFmtId="0" fontId="5" fillId="0" borderId="16" xfId="4" applyFont="1" applyBorder="1" applyAlignment="1">
      <alignment horizontal="left" vertical="top"/>
    </xf>
    <xf numFmtId="0" fontId="2" fillId="0" borderId="23" xfId="4" applyBorder="1" applyAlignment="1">
      <alignment horizontal="left" vertical="top"/>
    </xf>
    <xf numFmtId="0" fontId="2" fillId="0" borderId="21" xfId="4" applyBorder="1" applyAlignment="1">
      <alignment horizontal="left" vertical="top"/>
    </xf>
    <xf numFmtId="0" fontId="2" fillId="0" borderId="24" xfId="4" applyBorder="1" applyAlignment="1">
      <alignment horizontal="left" vertical="top"/>
    </xf>
    <xf numFmtId="0" fontId="2" fillId="0" borderId="23" xfId="4" applyBorder="1" applyAlignment="1">
      <alignment horizontal="left" vertical="top"/>
    </xf>
    <xf numFmtId="0" fontId="7" fillId="0" borderId="16" xfId="4" applyFont="1" applyBorder="1" applyAlignment="1">
      <alignment horizontal="left" vertical="top" wrapText="1"/>
    </xf>
    <xf numFmtId="0" fontId="2" fillId="0" borderId="17" xfId="4" applyBorder="1" applyAlignment="1">
      <alignment horizontal="left" vertical="top" wrapText="1"/>
    </xf>
    <xf numFmtId="0" fontId="7" fillId="0" borderId="16" xfId="4" applyFont="1" applyBorder="1" applyAlignment="1">
      <alignment horizontal="right" vertical="top" wrapText="1"/>
    </xf>
    <xf numFmtId="0" fontId="7" fillId="0" borderId="23" xfId="4" applyFont="1" applyBorder="1" applyAlignment="1">
      <alignment horizontal="right"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3" fillId="0" borderId="23" xfId="4" applyFont="1" applyBorder="1" applyAlignment="1">
      <alignment horizontal="center" vertical="top" wrapText="1"/>
    </xf>
    <xf numFmtId="0" fontId="3" fillId="0" borderId="23" xfId="4" applyFont="1" applyBorder="1" applyAlignment="1">
      <alignment horizontal="left" vertical="top" wrapText="1"/>
    </xf>
    <xf numFmtId="0" fontId="3" fillId="0" borderId="16" xfId="4" applyFont="1" applyBorder="1" applyAlignment="1">
      <alignment horizontal="left" vertical="top" wrapText="1"/>
    </xf>
    <xf numFmtId="0" fontId="11" fillId="0" borderId="0" xfId="6"/>
    <xf numFmtId="165" fontId="11" fillId="0" borderId="0" xfId="1" applyNumberFormat="1" applyFont="1" applyAlignment="1">
      <alignment horizontal="left" wrapText="1"/>
    </xf>
    <xf numFmtId="165" fontId="11" fillId="0" borderId="0" xfId="1" applyNumberFormat="1" applyFont="1" applyBorder="1" applyAlignment="1">
      <alignment horizontal="left" wrapText="1"/>
    </xf>
    <xf numFmtId="1" fontId="11" fillId="0" borderId="0" xfId="1" applyNumberFormat="1" applyFont="1" applyAlignment="1">
      <alignment horizontal="center" vertical="top" wrapText="1"/>
    </xf>
    <xf numFmtId="0" fontId="12" fillId="0" borderId="0" xfId="6" applyFont="1" applyAlignment="1">
      <alignment horizontal="right"/>
    </xf>
    <xf numFmtId="0" fontId="11" fillId="0" borderId="0" xfId="1" applyNumberFormat="1" applyFont="1" applyAlignment="1">
      <alignment horizontal="center" vertical="top" wrapText="1"/>
    </xf>
    <xf numFmtId="9" fontId="0" fillId="0" borderId="0" xfId="7" applyFont="1"/>
    <xf numFmtId="0" fontId="11" fillId="0" borderId="0" xfId="6" applyAlignment="1">
      <alignment horizontal="left" wrapText="1"/>
    </xf>
    <xf numFmtId="0" fontId="13" fillId="0" borderId="0" xfId="6" applyFont="1" applyAlignment="1">
      <alignment horizontal="right"/>
    </xf>
    <xf numFmtId="0" fontId="14" fillId="0" borderId="0" xfId="6" applyFont="1" applyAlignment="1">
      <alignment horizontal="left" wrapText="1"/>
    </xf>
    <xf numFmtId="0" fontId="15" fillId="0" borderId="0" xfId="6" applyFont="1" applyAlignment="1">
      <alignment horizontal="right"/>
    </xf>
    <xf numFmtId="0" fontId="16" fillId="0" borderId="0" xfId="6" applyFont="1" applyAlignment="1">
      <alignment horizontal="right"/>
    </xf>
    <xf numFmtId="165" fontId="11" fillId="0" borderId="0" xfId="1" applyNumberFormat="1" applyFont="1" applyAlignment="1">
      <alignment horizontal="right" vertical="top" wrapText="1"/>
    </xf>
    <xf numFmtId="0" fontId="11" fillId="0" borderId="0" xfId="1" applyNumberFormat="1" applyFont="1" applyAlignment="1">
      <alignment horizontal="right" vertical="top" wrapText="1"/>
    </xf>
    <xf numFmtId="1" fontId="11" fillId="0" borderId="0" xfId="1" applyNumberFormat="1" applyFont="1" applyAlignment="1">
      <alignment horizontal="right" vertical="top" wrapText="1"/>
    </xf>
    <xf numFmtId="0" fontId="12" fillId="0" borderId="0" xfId="6" applyFont="1" applyAlignment="1">
      <alignment horizontal="right"/>
    </xf>
    <xf numFmtId="0" fontId="17" fillId="0" borderId="0" xfId="4" applyFont="1"/>
    <xf numFmtId="0" fontId="17" fillId="0" borderId="0" xfId="4" applyFont="1" applyAlignment="1">
      <alignment horizontal="right"/>
    </xf>
    <xf numFmtId="9" fontId="18" fillId="0" borderId="25" xfId="4" applyNumberFormat="1" applyFont="1" applyBorder="1" applyAlignment="1">
      <alignment horizontal="right"/>
    </xf>
    <xf numFmtId="0" fontId="18" fillId="0" borderId="0" xfId="4" applyFont="1" applyAlignment="1">
      <alignment horizontal="right"/>
    </xf>
    <xf numFmtId="166" fontId="18" fillId="0" borderId="25" xfId="2" applyNumberFormat="1" applyFont="1" applyBorder="1" applyAlignment="1">
      <alignment horizontal="right"/>
    </xf>
    <xf numFmtId="0" fontId="18" fillId="0" borderId="0" xfId="4" applyFont="1"/>
    <xf numFmtId="0" fontId="19" fillId="0" borderId="0" xfId="4" applyFont="1" applyAlignment="1">
      <alignment horizontal="right"/>
    </xf>
    <xf numFmtId="0" fontId="20" fillId="0" borderId="0" xfId="4" applyFont="1"/>
    <xf numFmtId="1" fontId="18" fillId="0" borderId="25" xfId="4" applyNumberFormat="1" applyFont="1" applyBorder="1" applyAlignment="1">
      <alignment horizontal="right"/>
    </xf>
    <xf numFmtId="1" fontId="18" fillId="0" borderId="0" xfId="4" applyNumberFormat="1" applyFont="1" applyBorder="1" applyAlignment="1">
      <alignment horizontal="right"/>
    </xf>
    <xf numFmtId="9" fontId="18" fillId="0" borderId="25" xfId="3" applyFont="1" applyBorder="1" applyAlignment="1">
      <alignment horizontal="right"/>
    </xf>
    <xf numFmtId="0" fontId="18" fillId="0" borderId="25" xfId="4" applyFont="1" applyBorder="1" applyAlignment="1">
      <alignment horizontal="right"/>
    </xf>
  </cellXfs>
  <cellStyles count="8">
    <cellStyle name="Comma" xfId="1" builtinId="3"/>
    <cellStyle name="Currency" xfId="2" builtinId="4"/>
    <cellStyle name="Excel Built-in Normal" xfId="5"/>
    <cellStyle name="Normal" xfId="0" builtinId="0"/>
    <cellStyle name="Normal 2" xfId="6"/>
    <cellStyle name="Normal 3" xfId="4"/>
    <cellStyle name="Percent" xfId="3" builtinId="5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482603</xdr:colOff>
      <xdr:row>7</xdr:row>
      <xdr:rowOff>1</xdr:rowOff>
    </xdr:from>
    <xdr:to>
      <xdr:col>12</xdr:col>
      <xdr:colOff>1</xdr:colOff>
      <xdr:row>30</xdr:row>
      <xdr:rowOff>41909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3528" y="1304926"/>
          <a:ext cx="4127498" cy="308990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idge_Street_ECC_FC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idge_Street_ECC_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I Summary"/>
      <sheetName val="Uniformat FCI"/>
      <sheetName val="Master File (Interior)"/>
      <sheetName val="Master File (Systems)"/>
      <sheetName val="Master File (Exterior)"/>
    </sheetNames>
    <sheetDataSet>
      <sheetData sheetId="0"/>
      <sheetData sheetId="1">
        <row r="1">
          <cell r="C1" t="str">
            <v>Ridge Street ECC</v>
          </cell>
        </row>
        <row r="2">
          <cell r="C2">
            <v>14128</v>
          </cell>
        </row>
        <row r="5">
          <cell r="C5">
            <v>88</v>
          </cell>
        </row>
        <row r="65">
          <cell r="H65">
            <v>2913900</v>
          </cell>
          <cell r="P65">
            <v>997784.4344183252</v>
          </cell>
          <cell r="Q65">
            <v>0.342422332413029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I Summary"/>
      <sheetName val="Education Adequecy"/>
    </sheetNames>
    <sheetDataSet>
      <sheetData sheetId="0" refreshError="1"/>
      <sheetData sheetId="1">
        <row r="18">
          <cell r="G18">
            <v>0.64431913116123651</v>
          </cell>
        </row>
        <row r="26">
          <cell r="G26">
            <v>0.12510874999999999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abSelected="1" workbookViewId="0">
      <selection activeCell="C27" sqref="C27"/>
    </sheetView>
  </sheetViews>
  <sheetFormatPr defaultColWidth="9.140625" defaultRowHeight="15" x14ac:dyDescent="0.25"/>
  <cols>
    <col min="1" max="1" width="38.140625" style="1" customWidth="1"/>
    <col min="2" max="2" width="1.5703125" style="1" customWidth="1"/>
    <col min="3" max="3" width="14.140625" style="1" customWidth="1"/>
    <col min="4" max="4" width="7.42578125" style="1" customWidth="1"/>
    <col min="5" max="5" width="8.7109375" style="1" customWidth="1"/>
    <col min="6" max="6" width="6.7109375" style="1" customWidth="1"/>
    <col min="7" max="10" width="7.28515625" style="1" customWidth="1"/>
    <col min="11" max="11" width="0.5703125" style="1" customWidth="1"/>
    <col min="12" max="12" width="16.5703125" style="1" customWidth="1"/>
    <col min="13" max="16384" width="9.140625" style="1"/>
  </cols>
  <sheetData>
    <row r="1" spans="1:16" s="69" customFormat="1" ht="20.25" customHeight="1" x14ac:dyDescent="0.3">
      <c r="A1" s="79" t="s">
        <v>28</v>
      </c>
      <c r="B1" s="79"/>
      <c r="C1" s="78" t="str">
        <f>'[1]Uniformat FCI'!C1:G1</f>
        <v>Ridge Street ECC</v>
      </c>
      <c r="D1" s="78"/>
      <c r="E1" s="78"/>
      <c r="F1" s="80" t="s">
        <v>29</v>
      </c>
      <c r="G1" s="80"/>
      <c r="H1" s="80"/>
      <c r="I1" s="80"/>
      <c r="J1" s="80"/>
      <c r="K1" s="80"/>
      <c r="L1" s="80"/>
      <c r="M1" s="76"/>
      <c r="N1" s="76"/>
      <c r="O1" s="76"/>
      <c r="P1" s="75"/>
    </row>
    <row r="2" spans="1:16" s="69" customFormat="1" ht="15" customHeight="1" x14ac:dyDescent="0.25">
      <c r="A2" s="73" t="s">
        <v>26</v>
      </c>
      <c r="B2" s="73"/>
      <c r="C2" s="81">
        <f>'[1]Uniformat FCI'!C2</f>
        <v>14128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 s="69" customFormat="1" ht="15" customHeight="1" x14ac:dyDescent="0.25">
      <c r="A3" s="73" t="s">
        <v>30</v>
      </c>
      <c r="B3" s="73"/>
      <c r="C3" s="82" t="s">
        <v>31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</row>
    <row r="4" spans="1:16" s="69" customFormat="1" ht="15" customHeight="1" x14ac:dyDescent="0.25">
      <c r="A4" s="73" t="s">
        <v>25</v>
      </c>
      <c r="B4" s="73"/>
      <c r="C4" s="83">
        <f>'[1]Uniformat FCI'!C5</f>
        <v>88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</row>
    <row r="5" spans="1:16" s="69" customFormat="1" ht="15" customHeight="1" x14ac:dyDescent="0.25">
      <c r="A5" s="84"/>
      <c r="B5" s="84"/>
      <c r="C5" s="72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</row>
    <row r="6" spans="1:16" s="69" customFormat="1" ht="15" customHeight="1" x14ac:dyDescent="0.25">
      <c r="A6" s="84" t="s">
        <v>32</v>
      </c>
      <c r="B6" s="84"/>
      <c r="C6" s="72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</row>
    <row r="7" spans="1:16" ht="7.5" customHeight="1" x14ac:dyDescent="0.25">
      <c r="A7" s="85"/>
      <c r="B7" s="85"/>
      <c r="C7" s="85"/>
    </row>
    <row r="8" spans="1:16" x14ac:dyDescent="0.25">
      <c r="A8" s="86" t="s">
        <v>33</v>
      </c>
      <c r="B8" s="85"/>
      <c r="C8" s="87">
        <f>'[1]Uniformat FCI'!Q65</f>
        <v>0.342422332413029</v>
      </c>
    </row>
    <row r="9" spans="1:16" ht="3.75" customHeight="1" x14ac:dyDescent="0.25">
      <c r="A9" s="85"/>
      <c r="B9" s="85"/>
      <c r="C9" s="88"/>
    </row>
    <row r="10" spans="1:16" x14ac:dyDescent="0.25">
      <c r="A10" s="86" t="s">
        <v>34</v>
      </c>
      <c r="B10" s="85"/>
      <c r="C10" s="87" t="str">
        <f>IF(C8&lt;6%,"VERY GOOD",IF(AND(C8&lt;21%,C8&gt;=6%),"GOOD",IF(AND(C8&lt;36%,C8&gt;=21%),"FAIR",IF(AND(C8&lt;51%,C8&gt;=36%),"POOR",IF(C8&gt;50%,"VERY POOR",0)))))</f>
        <v>FAIR</v>
      </c>
    </row>
    <row r="11" spans="1:16" ht="3.75" customHeight="1" x14ac:dyDescent="0.25">
      <c r="A11" s="85"/>
      <c r="B11" s="85"/>
      <c r="C11" s="88"/>
    </row>
    <row r="12" spans="1:16" x14ac:dyDescent="0.25">
      <c r="A12" s="86" t="s">
        <v>35</v>
      </c>
      <c r="B12" s="85"/>
      <c r="C12" s="89">
        <f>'[1]Uniformat FCI'!P65</f>
        <v>997784.4344183252</v>
      </c>
    </row>
    <row r="13" spans="1:16" ht="3.75" customHeight="1" x14ac:dyDescent="0.25">
      <c r="A13" s="86"/>
      <c r="B13" s="85"/>
      <c r="C13" s="88"/>
    </row>
    <row r="14" spans="1:16" x14ac:dyDescent="0.25">
      <c r="A14" s="86" t="s">
        <v>36</v>
      </c>
      <c r="B14" s="85"/>
      <c r="C14" s="89">
        <f>'[1]Uniformat FCI'!H65</f>
        <v>2913900</v>
      </c>
    </row>
    <row r="15" spans="1:16" ht="3.75" customHeight="1" x14ac:dyDescent="0.25">
      <c r="A15" s="85"/>
      <c r="B15" s="85"/>
      <c r="C15" s="90"/>
    </row>
    <row r="16" spans="1:16" x14ac:dyDescent="0.25">
      <c r="A16" s="86"/>
      <c r="B16" s="85"/>
      <c r="C16" s="90"/>
    </row>
    <row r="17" spans="1:3" ht="15" customHeight="1" x14ac:dyDescent="0.25">
      <c r="A17" s="91" t="s">
        <v>37</v>
      </c>
      <c r="B17" s="85"/>
      <c r="C17" s="90"/>
    </row>
    <row r="18" spans="1:3" ht="7.5" customHeight="1" x14ac:dyDescent="0.25">
      <c r="A18" s="85"/>
      <c r="B18" s="85"/>
      <c r="C18" s="92"/>
    </row>
    <row r="19" spans="1:3" x14ac:dyDescent="0.25">
      <c r="A19" s="86" t="s">
        <v>38</v>
      </c>
      <c r="B19" s="85"/>
      <c r="C19" s="93" t="s">
        <v>39</v>
      </c>
    </row>
    <row r="20" spans="1:3" ht="3.75" customHeight="1" x14ac:dyDescent="0.25">
      <c r="A20" s="85"/>
      <c r="B20" s="85"/>
      <c r="C20" s="90"/>
    </row>
    <row r="21" spans="1:3" x14ac:dyDescent="0.25">
      <c r="A21" s="86" t="s">
        <v>40</v>
      </c>
      <c r="B21" s="85"/>
      <c r="C21" s="93">
        <v>189</v>
      </c>
    </row>
    <row r="22" spans="1:3" ht="3.75" customHeight="1" x14ac:dyDescent="0.25">
      <c r="A22" s="86"/>
      <c r="B22" s="85"/>
      <c r="C22" s="94"/>
    </row>
    <row r="23" spans="1:3" x14ac:dyDescent="0.25">
      <c r="A23" s="86" t="s">
        <v>2</v>
      </c>
      <c r="B23" s="85"/>
      <c r="C23" s="93" t="s">
        <v>39</v>
      </c>
    </row>
    <row r="24" spans="1:3" ht="3.75" customHeight="1" x14ac:dyDescent="0.25">
      <c r="A24" s="86"/>
      <c r="B24" s="85"/>
      <c r="C24" s="90"/>
    </row>
    <row r="25" spans="1:3" x14ac:dyDescent="0.25">
      <c r="A25" s="86" t="s">
        <v>3</v>
      </c>
      <c r="B25" s="85"/>
      <c r="C25" s="95" t="s">
        <v>5</v>
      </c>
    </row>
    <row r="26" spans="1:3" ht="3.75" customHeight="1" x14ac:dyDescent="0.25">
      <c r="A26" s="85"/>
      <c r="B26" s="85"/>
      <c r="C26" s="90"/>
    </row>
    <row r="27" spans="1:3" x14ac:dyDescent="0.25">
      <c r="A27" s="85"/>
      <c r="B27" s="85"/>
      <c r="C27" s="90"/>
    </row>
    <row r="28" spans="1:3" ht="15" customHeight="1" x14ac:dyDescent="0.25">
      <c r="A28" s="91" t="s">
        <v>41</v>
      </c>
      <c r="B28" s="85"/>
      <c r="C28" s="90"/>
    </row>
    <row r="29" spans="1:3" ht="7.5" customHeight="1" x14ac:dyDescent="0.25">
      <c r="A29" s="85"/>
      <c r="B29" s="85"/>
      <c r="C29" s="90"/>
    </row>
    <row r="30" spans="1:3" x14ac:dyDescent="0.25">
      <c r="A30" s="86" t="s">
        <v>42</v>
      </c>
      <c r="B30" s="85"/>
      <c r="C30" s="95">
        <f>'[2]Education Adequecy'!G18</f>
        <v>0.64431913116123651</v>
      </c>
    </row>
    <row r="31" spans="1:3" ht="3.75" customHeight="1" x14ac:dyDescent="0.25">
      <c r="A31" s="85"/>
      <c r="B31" s="85"/>
      <c r="C31" s="90"/>
    </row>
    <row r="32" spans="1:3" x14ac:dyDescent="0.25">
      <c r="A32" s="86" t="s">
        <v>43</v>
      </c>
      <c r="B32" s="85"/>
      <c r="C32" s="96" t="str">
        <f>IF(C30&lt;66%,"VERY POOR",IF(AND(C30&lt;76%,C30&gt;=66%),"POOR",IF(AND(C30&lt;86%,C30&gt;=76%),"FAIR",IF(AND(C30&lt;96%,C30&gt;=86%),"GOOD",IF(C30&gt;=96%,"VERY GOOD",0)))))</f>
        <v>VERY POOR</v>
      </c>
    </row>
    <row r="33" spans="1:3" ht="3.75" customHeight="1" x14ac:dyDescent="0.25">
      <c r="A33" s="86"/>
      <c r="B33" s="85"/>
      <c r="C33" s="90"/>
    </row>
    <row r="34" spans="1:3" x14ac:dyDescent="0.25">
      <c r="A34" s="86" t="s">
        <v>44</v>
      </c>
      <c r="B34" s="85"/>
      <c r="C34" s="95">
        <f>'[2]Education Adequecy'!G26</f>
        <v>0.12510874999999999</v>
      </c>
    </row>
    <row r="35" spans="1:3" ht="3.75" customHeight="1" x14ac:dyDescent="0.25">
      <c r="A35" s="85"/>
      <c r="B35" s="85"/>
      <c r="C35" s="90"/>
    </row>
    <row r="36" spans="1:3" x14ac:dyDescent="0.25">
      <c r="A36" s="86" t="s">
        <v>45</v>
      </c>
      <c r="B36" s="85"/>
      <c r="C36" s="96" t="str">
        <f>IF(C34&lt;66%,"VERY POOR",IF(AND(C34&lt;76%,C34&gt;=66%),"POOR",IF(AND(C34&lt;86%,C34&gt;=76%),"FAIR",IF(AND(C34&lt;96%,C34&gt;=86%),"GOOD",IF(C34&gt;=96%,"VERY GOOD",0)))))</f>
        <v>VERY POOR</v>
      </c>
    </row>
    <row r="37" spans="1:3" x14ac:dyDescent="0.25">
      <c r="A37" s="85"/>
      <c r="B37" s="85"/>
      <c r="C37" s="85"/>
    </row>
    <row r="38" spans="1:3" x14ac:dyDescent="0.25">
      <c r="A38" s="85"/>
      <c r="B38" s="85"/>
      <c r="C38" s="85"/>
    </row>
    <row r="39" spans="1:3" x14ac:dyDescent="0.25">
      <c r="A39" s="85"/>
      <c r="B39" s="85"/>
      <c r="C39" s="85"/>
    </row>
    <row r="40" spans="1:3" x14ac:dyDescent="0.25">
      <c r="A40" s="85"/>
      <c r="B40" s="85"/>
      <c r="C40" s="85"/>
    </row>
    <row r="41" spans="1:3" x14ac:dyDescent="0.25">
      <c r="A41" s="85"/>
      <c r="B41" s="85"/>
      <c r="C41" s="85"/>
    </row>
  </sheetData>
  <mergeCells count="6">
    <mergeCell ref="A1:B1"/>
    <mergeCell ref="C1:E1"/>
    <mergeCell ref="F1:L1"/>
    <mergeCell ref="A2:B2"/>
    <mergeCell ref="A3:B3"/>
    <mergeCell ref="A4:B4"/>
  </mergeCells>
  <printOptions horizontalCentered="1"/>
  <pageMargins left="0.7" right="0.7" top="1" bottom="0.75" header="0.55000000000000004" footer="0.3"/>
  <pageSetup scale="99" orientation="landscape" r:id="rId1"/>
  <headerFooter>
    <oddHeader xml:space="preserve">&amp;R&amp;12Newark Public Schools - 2012 LRFP  </oddHeader>
    <oddFooter>&amp;C&amp;12&amp;D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workbookViewId="0">
      <selection activeCell="K20" sqref="K20"/>
    </sheetView>
  </sheetViews>
  <sheetFormatPr defaultColWidth="9.140625" defaultRowHeight="15" x14ac:dyDescent="0.25"/>
  <cols>
    <col min="1" max="1" width="29" style="1" customWidth="1"/>
    <col min="2" max="2" width="0.5703125" style="1" customWidth="1"/>
    <col min="3" max="3" width="7.28515625" style="1" customWidth="1"/>
    <col min="4" max="7" width="8.7109375" style="1" customWidth="1"/>
    <col min="8" max="8" width="15" style="1" customWidth="1"/>
    <col min="9" max="9" width="7.28515625" style="1" customWidth="1"/>
    <col min="10" max="10" width="7" style="1" bestFit="1" customWidth="1"/>
    <col min="11" max="11" width="7.28515625" style="1" customWidth="1"/>
    <col min="12" max="12" width="0.5703125" style="1" customWidth="1"/>
    <col min="13" max="13" width="31.7109375" style="1" customWidth="1"/>
    <col min="14" max="14" width="0.5703125" style="1" customWidth="1"/>
    <col min="15" max="15" width="27" style="2" customWidth="1"/>
    <col min="16" max="16384" width="9.140625" style="1"/>
  </cols>
  <sheetData>
    <row r="1" spans="1:19" s="69" customFormat="1" ht="18" x14ac:dyDescent="0.25">
      <c r="A1" s="79" t="s">
        <v>28</v>
      </c>
      <c r="B1" s="79"/>
      <c r="C1" s="78" t="str">
        <f>'[1]Uniformat FCI'!C1:G1</f>
        <v>Ridge Street ECC</v>
      </c>
      <c r="D1" s="78"/>
      <c r="E1" s="78"/>
      <c r="F1" s="78"/>
      <c r="G1" s="78"/>
      <c r="H1" s="78"/>
      <c r="I1" s="78"/>
      <c r="J1" s="77" t="s">
        <v>27</v>
      </c>
      <c r="K1" s="77"/>
      <c r="L1" s="77"/>
      <c r="M1" s="77"/>
      <c r="N1" s="77"/>
      <c r="O1" s="77"/>
      <c r="P1" s="76"/>
      <c r="Q1" s="76"/>
      <c r="R1" s="76"/>
      <c r="S1" s="75"/>
    </row>
    <row r="2" spans="1:19" s="69" customFormat="1" ht="12.75" customHeight="1" x14ac:dyDescent="0.25">
      <c r="A2" s="73" t="s">
        <v>26</v>
      </c>
      <c r="B2" s="73"/>
      <c r="C2" s="74">
        <f>'[1]Uniformat FCI'!C2</f>
        <v>14128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/>
      <c r="P2" s="70"/>
      <c r="Q2" s="70"/>
      <c r="R2" s="70"/>
      <c r="S2" s="70"/>
    </row>
    <row r="3" spans="1:19" s="69" customFormat="1" ht="12.75" customHeight="1" x14ac:dyDescent="0.25">
      <c r="A3" s="73" t="s">
        <v>25</v>
      </c>
      <c r="B3" s="73"/>
      <c r="C3" s="72">
        <f>'[1]Uniformat FCI'!C5</f>
        <v>88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1"/>
      <c r="P3" s="70"/>
      <c r="Q3" s="70"/>
      <c r="R3" s="70"/>
      <c r="S3" s="70"/>
    </row>
    <row r="5" spans="1:19" ht="5.25" customHeight="1" x14ac:dyDescent="0.25"/>
    <row r="6" spans="1:19" ht="12.2" customHeight="1" x14ac:dyDescent="0.25">
      <c r="A6" s="60" t="s">
        <v>21</v>
      </c>
      <c r="B6" s="61"/>
      <c r="C6" s="60" t="s">
        <v>24</v>
      </c>
      <c r="D6" s="68" t="s">
        <v>23</v>
      </c>
      <c r="E6" s="68"/>
      <c r="F6" s="68"/>
      <c r="G6" s="67"/>
      <c r="H6" s="66" t="s">
        <v>22</v>
      </c>
      <c r="I6" s="65"/>
      <c r="J6" s="65"/>
      <c r="K6" s="64"/>
      <c r="L6" s="61"/>
      <c r="M6" s="60" t="s">
        <v>11</v>
      </c>
    </row>
    <row r="7" spans="1:19" ht="18.600000000000001" customHeight="1" x14ac:dyDescent="0.25">
      <c r="A7" s="60" t="s">
        <v>21</v>
      </c>
      <c r="B7" s="61"/>
      <c r="C7" s="60" t="s">
        <v>20</v>
      </c>
      <c r="D7" s="62" t="s">
        <v>19</v>
      </c>
      <c r="E7" s="62" t="s">
        <v>18</v>
      </c>
      <c r="F7" s="62" t="s">
        <v>17</v>
      </c>
      <c r="G7" s="63" t="s">
        <v>16</v>
      </c>
      <c r="H7" s="62" t="s">
        <v>15</v>
      </c>
      <c r="I7" s="62" t="s">
        <v>14</v>
      </c>
      <c r="J7" s="62" t="s">
        <v>13</v>
      </c>
      <c r="K7" s="62" t="s">
        <v>12</v>
      </c>
      <c r="L7" s="61"/>
      <c r="M7" s="60" t="s">
        <v>11</v>
      </c>
    </row>
    <row r="8" spans="1:19" ht="3.2" customHeight="1" x14ac:dyDescent="0.25">
      <c r="A8" s="59"/>
      <c r="B8" s="15"/>
      <c r="C8" s="58"/>
      <c r="D8" s="56"/>
      <c r="E8" s="56"/>
      <c r="F8" s="56"/>
      <c r="G8" s="56"/>
      <c r="H8" s="56"/>
      <c r="I8" s="56"/>
      <c r="J8" s="56"/>
      <c r="K8" s="56"/>
      <c r="L8" s="57"/>
      <c r="M8" s="56"/>
      <c r="N8" s="15"/>
      <c r="O8" s="15"/>
    </row>
    <row r="9" spans="1:19" ht="10.15" customHeight="1" x14ac:dyDescent="0.25">
      <c r="A9" s="55" t="s">
        <v>10</v>
      </c>
      <c r="B9" s="35"/>
      <c r="C9" s="54"/>
      <c r="D9" s="34"/>
      <c r="E9" s="51"/>
      <c r="F9" s="51"/>
      <c r="G9" s="51"/>
      <c r="H9" s="53"/>
      <c r="I9" s="51"/>
      <c r="J9" s="51"/>
      <c r="K9" s="51"/>
      <c r="L9" s="52"/>
      <c r="M9" s="51"/>
      <c r="N9" s="50"/>
      <c r="O9" s="15"/>
    </row>
    <row r="10" spans="1:19" ht="10.15" customHeight="1" x14ac:dyDescent="0.25">
      <c r="A10" s="43" t="s">
        <v>9</v>
      </c>
      <c r="B10" s="35"/>
      <c r="C10" s="48">
        <v>2</v>
      </c>
      <c r="D10" s="47">
        <v>720</v>
      </c>
      <c r="E10" s="46">
        <v>950</v>
      </c>
      <c r="F10" s="45">
        <f>D10-E10</f>
        <v>-230</v>
      </c>
      <c r="G10" s="44">
        <f>IF(F10&gt;0,1,D10/E10)</f>
        <v>0.75789473684210529</v>
      </c>
      <c r="H10" s="36">
        <f>E10/I10</f>
        <v>45.238095238095241</v>
      </c>
      <c r="I10" s="36">
        <v>21</v>
      </c>
      <c r="J10" s="36">
        <f>D10/I10</f>
        <v>34.285714285714285</v>
      </c>
      <c r="K10" s="36">
        <f>IF(D10&lt;600,0,(IF(D10/H10&gt;I10,I10,D10/H10)))</f>
        <v>15.91578947368421</v>
      </c>
      <c r="L10" s="35"/>
      <c r="M10" s="49"/>
    </row>
    <row r="11" spans="1:19" ht="10.15" customHeight="1" x14ac:dyDescent="0.25">
      <c r="A11" s="43" t="s">
        <v>9</v>
      </c>
      <c r="B11" s="42"/>
      <c r="C11" s="48">
        <v>4</v>
      </c>
      <c r="D11" s="47">
        <v>680</v>
      </c>
      <c r="E11" s="46">
        <v>950</v>
      </c>
      <c r="F11" s="45">
        <f>D11-E11</f>
        <v>-270</v>
      </c>
      <c r="G11" s="44">
        <f>IF(F11&gt;0,1,D11/E11)</f>
        <v>0.71578947368421053</v>
      </c>
      <c r="H11" s="36">
        <f>E11/I11</f>
        <v>45.238095238095241</v>
      </c>
      <c r="I11" s="36">
        <v>21</v>
      </c>
      <c r="J11" s="36">
        <f>D11/I11</f>
        <v>32.38095238095238</v>
      </c>
      <c r="K11" s="36">
        <f>IF(D11&lt;600,0,(IF(D11/H11&gt;I11,I11,D11/H11)))</f>
        <v>15.03157894736842</v>
      </c>
      <c r="L11" s="35"/>
      <c r="M11" s="49"/>
    </row>
    <row r="12" spans="1:19" ht="10.15" customHeight="1" x14ac:dyDescent="0.25">
      <c r="A12" s="43" t="s">
        <v>9</v>
      </c>
      <c r="B12" s="42"/>
      <c r="C12" s="48">
        <v>5</v>
      </c>
      <c r="D12" s="47">
        <v>686</v>
      </c>
      <c r="E12" s="46">
        <v>950</v>
      </c>
      <c r="F12" s="45">
        <f>D12-E12</f>
        <v>-264</v>
      </c>
      <c r="G12" s="44">
        <f>IF(F12&gt;0,1,D12/E12)</f>
        <v>0.72210526315789469</v>
      </c>
      <c r="H12" s="36">
        <f>E12/I12</f>
        <v>45.238095238095241</v>
      </c>
      <c r="I12" s="36">
        <v>21</v>
      </c>
      <c r="J12" s="36">
        <f>D12/I12</f>
        <v>32.666666666666664</v>
      </c>
      <c r="K12" s="36">
        <f>IF(D12&lt;600,0,(IF(D12/H12&gt;I12,I12,D12/H12)))</f>
        <v>15.164210526315788</v>
      </c>
      <c r="L12" s="35"/>
      <c r="M12" s="49"/>
    </row>
    <row r="13" spans="1:19" ht="10.15" customHeight="1" x14ac:dyDescent="0.25">
      <c r="A13" s="43" t="s">
        <v>8</v>
      </c>
      <c r="B13" s="42"/>
      <c r="C13" s="48">
        <v>1</v>
      </c>
      <c r="D13" s="47">
        <v>475</v>
      </c>
      <c r="E13" s="46">
        <v>900</v>
      </c>
      <c r="F13" s="45">
        <f>D13-E13</f>
        <v>-425</v>
      </c>
      <c r="G13" s="44">
        <f>IF(F13&gt;0,1,D13/E13)</f>
        <v>0.52777777777777779</v>
      </c>
      <c r="H13" s="36">
        <f>E13/I13</f>
        <v>42.857142857142854</v>
      </c>
      <c r="I13" s="36">
        <v>21</v>
      </c>
      <c r="J13" s="36">
        <f>D13/I13</f>
        <v>22.61904761904762</v>
      </c>
      <c r="K13" s="36">
        <f>IF(D13&lt;600,0,(IF(D13/H13&gt;I13,I13,D13/H13)))</f>
        <v>0</v>
      </c>
      <c r="L13" s="35"/>
      <c r="M13" s="49"/>
    </row>
    <row r="14" spans="1:19" ht="10.15" customHeight="1" x14ac:dyDescent="0.25">
      <c r="A14" s="43" t="s">
        <v>8</v>
      </c>
      <c r="B14" s="42"/>
      <c r="C14" s="48">
        <v>3</v>
      </c>
      <c r="D14" s="47">
        <v>640</v>
      </c>
      <c r="E14" s="46">
        <v>900</v>
      </c>
      <c r="F14" s="45">
        <f>D14-E14</f>
        <v>-260</v>
      </c>
      <c r="G14" s="44">
        <f>IF(F14&gt;0,1,D14/E14)</f>
        <v>0.71111111111111114</v>
      </c>
      <c r="H14" s="36">
        <f>E14/I14</f>
        <v>42.857142857142854</v>
      </c>
      <c r="I14" s="36">
        <v>21</v>
      </c>
      <c r="J14" s="36">
        <f>D14/I14</f>
        <v>30.476190476190474</v>
      </c>
      <c r="K14" s="36">
        <f>IF(D14&lt;600,0,(IF(D14/H14&gt;I14,I14,D14/H14)))</f>
        <v>14.933333333333334</v>
      </c>
      <c r="L14" s="35"/>
      <c r="M14" s="34"/>
    </row>
    <row r="15" spans="1:19" ht="10.15" customHeight="1" x14ac:dyDescent="0.25">
      <c r="A15" s="43" t="s">
        <v>8</v>
      </c>
      <c r="B15" s="42"/>
      <c r="C15" s="48">
        <v>6</v>
      </c>
      <c r="D15" s="47">
        <v>341</v>
      </c>
      <c r="E15" s="46">
        <v>900</v>
      </c>
      <c r="F15" s="45">
        <f>D15-E15</f>
        <v>-559</v>
      </c>
      <c r="G15" s="44">
        <f>IF(F15&gt;0,1,D15/E15)</f>
        <v>0.37888888888888889</v>
      </c>
      <c r="H15" s="36">
        <f>E15/I15</f>
        <v>42.857142857142854</v>
      </c>
      <c r="I15" s="36">
        <v>21</v>
      </c>
      <c r="J15" s="36">
        <f>D15/I15</f>
        <v>16.238095238095237</v>
      </c>
      <c r="K15" s="36">
        <f>IF(D15&lt;600,0,(IF(D15/H15&gt;I15,I15,D15/H15)))</f>
        <v>0</v>
      </c>
      <c r="L15" s="35"/>
      <c r="M15" s="34"/>
    </row>
    <row r="16" spans="1:19" ht="10.15" customHeight="1" thickBot="1" x14ac:dyDescent="0.3">
      <c r="A16" s="43" t="s">
        <v>8</v>
      </c>
      <c r="B16" s="42"/>
      <c r="C16" s="41">
        <v>7</v>
      </c>
      <c r="D16" s="40">
        <v>627</v>
      </c>
      <c r="E16" s="39">
        <v>900</v>
      </c>
      <c r="F16" s="38">
        <f>D16-E16</f>
        <v>-273</v>
      </c>
      <c r="G16" s="37">
        <f>IF(F16&gt;0,1,D16/E16)</f>
        <v>0.69666666666666666</v>
      </c>
      <c r="H16" s="36">
        <f>E16/I16</f>
        <v>42.857142857142854</v>
      </c>
      <c r="I16" s="36">
        <v>21</v>
      </c>
      <c r="J16" s="36">
        <f>D16/I16</f>
        <v>29.857142857142858</v>
      </c>
      <c r="K16" s="36">
        <f>IF(D16&lt;600,0,(IF(D16/H16&gt;I16,I16,D16/H16)))</f>
        <v>14.63</v>
      </c>
      <c r="L16" s="35"/>
      <c r="M16" s="34"/>
    </row>
    <row r="17" spans="1:15" ht="12.75" customHeight="1" thickBot="1" x14ac:dyDescent="0.3">
      <c r="A17" s="33"/>
      <c r="B17" s="7"/>
      <c r="C17" s="32"/>
      <c r="D17" s="31" t="s">
        <v>7</v>
      </c>
      <c r="E17" s="30"/>
      <c r="F17" s="29"/>
      <c r="G17" s="12">
        <f>AVERAGE(G10:G16)</f>
        <v>0.64431913116123651</v>
      </c>
      <c r="H17" s="28"/>
      <c r="I17" s="27"/>
      <c r="J17" s="26"/>
      <c r="K17" s="24"/>
      <c r="L17" s="25"/>
      <c r="M17" s="24"/>
      <c r="N17" s="15"/>
      <c r="O17" s="23"/>
    </row>
    <row r="18" spans="1:15" ht="12.75" customHeight="1" thickBot="1" x14ac:dyDescent="0.3">
      <c r="A18" s="22"/>
      <c r="B18" s="21"/>
      <c r="C18" s="20"/>
      <c r="D18" s="14" t="s">
        <v>6</v>
      </c>
      <c r="E18" s="13"/>
      <c r="F18" s="13"/>
      <c r="G18" s="19" t="s">
        <v>5</v>
      </c>
      <c r="H18" s="11" t="s">
        <v>4</v>
      </c>
      <c r="I18" s="10"/>
      <c r="J18" s="9"/>
      <c r="K18" s="8">
        <f>SUM(K10:K16)</f>
        <v>75.674912280701747</v>
      </c>
      <c r="L18" s="18"/>
      <c r="M18" s="15"/>
      <c r="N18" s="7"/>
      <c r="O18" s="17"/>
    </row>
    <row r="19" spans="1:15" ht="12.75" customHeight="1" thickBot="1" x14ac:dyDescent="0.3">
      <c r="A19" s="16"/>
      <c r="B19" s="7"/>
      <c r="C19" s="15"/>
      <c r="D19" s="14" t="s">
        <v>3</v>
      </c>
      <c r="E19" s="13"/>
      <c r="F19" s="13"/>
      <c r="G19" s="12" t="e">
        <f>G18/K18</f>
        <v>#VALUE!</v>
      </c>
      <c r="H19" s="11" t="s">
        <v>2</v>
      </c>
      <c r="I19" s="10"/>
      <c r="J19" s="9"/>
      <c r="K19" s="8">
        <f>K18</f>
        <v>75.674912280701747</v>
      </c>
      <c r="N19" s="7"/>
      <c r="O19" s="6"/>
    </row>
    <row r="20" spans="1:15" ht="15.75" thickBot="1" x14ac:dyDescent="0.3">
      <c r="H20" s="5" t="s">
        <v>1</v>
      </c>
      <c r="I20" s="4"/>
      <c r="J20" s="4"/>
      <c r="K20" s="3">
        <f>COUNTIF(K10:K16, "&gt;0")*21</f>
        <v>105</v>
      </c>
    </row>
    <row r="21" spans="1:15" ht="15.75" thickBot="1" x14ac:dyDescent="0.3">
      <c r="H21" s="5" t="s">
        <v>0</v>
      </c>
      <c r="I21" s="4"/>
      <c r="J21" s="4"/>
      <c r="K21" s="3">
        <f>K20*0.9</f>
        <v>94.5</v>
      </c>
    </row>
  </sheetData>
  <mergeCells count="23">
    <mergeCell ref="H20:J20"/>
    <mergeCell ref="H21:J21"/>
    <mergeCell ref="A6:A7"/>
    <mergeCell ref="B6:B7"/>
    <mergeCell ref="C6:C7"/>
    <mergeCell ref="D6:G6"/>
    <mergeCell ref="D17:F17"/>
    <mergeCell ref="H6:K6"/>
    <mergeCell ref="B11:B17"/>
    <mergeCell ref="A18:B19"/>
    <mergeCell ref="A1:B1"/>
    <mergeCell ref="C1:I1"/>
    <mergeCell ref="J1:O1"/>
    <mergeCell ref="A2:B2"/>
    <mergeCell ref="A3:B3"/>
    <mergeCell ref="N18:N19"/>
    <mergeCell ref="D18:F18"/>
    <mergeCell ref="D19:F19"/>
    <mergeCell ref="H18:J18"/>
    <mergeCell ref="H19:J19"/>
    <mergeCell ref="L6:L7"/>
    <mergeCell ref="M6:M7"/>
    <mergeCell ref="C8:M8"/>
  </mergeCells>
  <printOptions horizontalCentered="1"/>
  <pageMargins left="0.75" right="0.75" top="1" bottom="0.75" header="0.55000000000000004" footer="0.3"/>
  <pageSetup paperSize="17" scale="110" orientation="landscape" r:id="rId1"/>
  <headerFooter>
    <oddHeader xml:space="preserve">&amp;R&amp;12Newark Public Schools - 2012 LRFP                      &amp;11     </oddHeader>
    <oddFooter>&amp;C&amp;"Arial,Regular"&amp;14&amp;D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FCI Summary</vt:lpstr>
      <vt:lpstr>Capacity-FQI_K-8</vt:lpstr>
      <vt:lpstr>'Capacity-FQI_K-8'!Print_Area</vt:lpstr>
      <vt:lpstr>'FCI Summary'!Print_Area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</dc:creator>
  <cp:lastModifiedBy>Sara</cp:lastModifiedBy>
  <dcterms:created xsi:type="dcterms:W3CDTF">2013-03-18T15:52:52Z</dcterms:created>
  <dcterms:modified xsi:type="dcterms:W3CDTF">2013-03-18T15:53:47Z</dcterms:modified>
</cp:coreProperties>
</file>