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2" i="2"/>
  <c r="C30" i="2"/>
  <c r="C25" i="2"/>
  <c r="C14" i="2"/>
  <c r="C12" i="2"/>
  <c r="C8" i="2"/>
  <c r="C10" i="2" s="1"/>
  <c r="C4" i="2"/>
  <c r="C2" i="2"/>
  <c r="C1" i="2"/>
  <c r="C2" i="1"/>
  <c r="C3" i="1"/>
  <c r="C4" i="1"/>
  <c r="F11" i="1"/>
  <c r="G11" i="1"/>
  <c r="F12" i="1"/>
  <c r="G12" i="1"/>
  <c r="G44" i="1" s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8" i="1"/>
  <c r="G48" i="1" s="1"/>
  <c r="F49" i="1"/>
  <c r="G49" i="1" s="1"/>
  <c r="F50" i="1"/>
  <c r="G50" i="1"/>
  <c r="F51" i="1"/>
  <c r="G51" i="1"/>
  <c r="F52" i="1"/>
  <c r="G52" i="1" s="1"/>
  <c r="F53" i="1"/>
  <c r="G53" i="1" s="1"/>
  <c r="F54" i="1"/>
  <c r="G54" i="1"/>
  <c r="G57" i="1" l="1"/>
  <c r="G55" i="1"/>
</calcChain>
</file>

<file path=xl/sharedStrings.xml><?xml version="1.0" encoding="utf-8"?>
<sst xmlns="http://schemas.openxmlformats.org/spreadsheetml/2006/main" count="86" uniqueCount="42">
  <si>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</si>
  <si>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</si>
  <si>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</si>
  <si>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</si>
  <si>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</si>
  <si>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</si>
  <si>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 (6-12)</t>
  </si>
  <si>
    <t>Phys. Ed.</t>
  </si>
  <si>
    <t>Media Center</t>
  </si>
  <si>
    <t>Food Services</t>
  </si>
  <si>
    <t>Specialized  Spaces:</t>
  </si>
  <si>
    <t xml:space="preserve">Classroom Adequacy % Score =  </t>
  </si>
  <si>
    <t>General Classroom (Grades 9-12)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</si>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</sst>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9" fillId="0" borderId="0"/>
    <xf numFmtId="9" fontId="9" fillId="0" borderId="0" applyFont="0" applyFill="0" applyBorder="0" applyAlignment="0" applyProtection="0"/>
  </cellStyleXfs>
  <cellXfs count="78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6" fillId="0" borderId="4" xfId="5" applyFont="1" applyBorder="1" applyAlignment="1">
      <alignment horizontal="right" vertical="center"/>
    </xf>
    <xf numFmtId="0" fontId="6" fillId="0" borderId="4" xfId="5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6" fillId="0" borderId="5" xfId="5" applyFont="1" applyBorder="1" applyAlignment="1">
      <alignment vertical="center"/>
    </xf>
    <xf numFmtId="9" fontId="4" fillId="0" borderId="5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6" fillId="0" borderId="5" xfId="5" applyFont="1" applyBorder="1" applyAlignment="1">
      <alignment horizontal="center" vertical="center"/>
    </xf>
    <xf numFmtId="0" fontId="6" fillId="0" borderId="5" xfId="5" applyFont="1" applyBorder="1" applyAlignment="1">
      <alignment horizontal="left" vertical="center"/>
    </xf>
    <xf numFmtId="0" fontId="3" fillId="0" borderId="6" xfId="4" applyBorder="1" applyAlignment="1">
      <alignment horizontal="left" vertical="center"/>
    </xf>
    <xf numFmtId="0" fontId="3" fillId="0" borderId="7" xfId="4" applyBorder="1" applyAlignment="1">
      <alignment horizontal="left" vertical="center"/>
    </xf>
    <xf numFmtId="0" fontId="3" fillId="0" borderId="8" xfId="4" applyBorder="1" applyAlignment="1">
      <alignment horizontal="left" vertical="center"/>
    </xf>
    <xf numFmtId="0" fontId="7" fillId="0" borderId="9" xfId="4" applyFont="1" applyBorder="1" applyAlignment="1">
      <alignment horizontal="left" vertical="center"/>
    </xf>
    <xf numFmtId="0" fontId="3" fillId="0" borderId="0" xfId="4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8" fillId="0" borderId="10" xfId="4" applyFont="1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3" xfId="4" applyFont="1" applyBorder="1" applyAlignment="1">
      <alignment horizontal="right" vertical="center"/>
    </xf>
    <xf numFmtId="0" fontId="3" fillId="0" borderId="14" xfId="4" applyBorder="1" applyAlignment="1">
      <alignment horizontal="left" vertical="center"/>
    </xf>
    <xf numFmtId="0" fontId="4" fillId="0" borderId="10" xfId="4" applyFont="1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0" fontId="3" fillId="0" borderId="5" xfId="4" applyBorder="1" applyAlignment="1">
      <alignment horizontal="right" vertical="top"/>
    </xf>
    <xf numFmtId="0" fontId="3" fillId="0" borderId="5" xfId="4" applyBorder="1" applyAlignment="1">
      <alignment horizontal="left" vertical="top"/>
    </xf>
    <xf numFmtId="0" fontId="3" fillId="0" borderId="5" xfId="4" applyBorder="1" applyAlignment="1">
      <alignment horizontal="center" vertical="top"/>
    </xf>
    <xf numFmtId="0" fontId="3" fillId="0" borderId="15" xfId="4" applyBorder="1" applyAlignment="1">
      <alignment horizontal="left" vertical="top"/>
    </xf>
    <xf numFmtId="0" fontId="7" fillId="0" borderId="5" xfId="4" applyFont="1" applyBorder="1" applyAlignment="1">
      <alignment horizontal="left" vertical="top"/>
    </xf>
    <xf numFmtId="0" fontId="3" fillId="0" borderId="16" xfId="4" applyBorder="1" applyAlignment="1">
      <alignment horizontal="left" vertical="top"/>
    </xf>
    <xf numFmtId="0" fontId="3" fillId="0" borderId="17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16" xfId="4" applyBorder="1" applyAlignment="1">
      <alignment horizontal="left" vertical="top"/>
    </xf>
    <xf numFmtId="0" fontId="4" fillId="0" borderId="18" xfId="4" applyFont="1" applyBorder="1" applyAlignment="1">
      <alignment horizontal="right" vertical="top" wrapText="1"/>
    </xf>
    <xf numFmtId="0" fontId="4" fillId="0" borderId="5" xfId="4" applyFont="1" applyBorder="1" applyAlignment="1">
      <alignment horizontal="right" vertical="top" wrapText="1"/>
    </xf>
    <xf numFmtId="0" fontId="4" fillId="0" borderId="5" xfId="4" applyFont="1" applyBorder="1" applyAlignment="1">
      <alignment horizontal="left" vertical="top" wrapText="1"/>
    </xf>
    <xf numFmtId="0" fontId="3" fillId="0" borderId="15" xfId="4" applyBorder="1" applyAlignment="1">
      <alignment horizontal="left" vertical="top" wrapText="1"/>
    </xf>
    <xf numFmtId="0" fontId="2" fillId="0" borderId="18" xfId="4" applyFont="1" applyBorder="1" applyAlignment="1">
      <alignment horizontal="left" vertical="top" wrapText="1"/>
    </xf>
    <xf numFmtId="0" fontId="2" fillId="0" borderId="5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9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9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9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9" xfId="3" applyFont="1" applyBorder="1"/>
    <xf numFmtId="9" fontId="16" fillId="0" borderId="19" xfId="3" applyFont="1" applyBorder="1" applyAlignment="1">
      <alignment horizontal="right"/>
    </xf>
    <xf numFmtId="0" fontId="16" fillId="0" borderId="19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ark%20Vocational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Newark Vocational HS</v>
          </cell>
        </row>
        <row r="2">
          <cell r="C2">
            <v>155959</v>
          </cell>
        </row>
        <row r="5">
          <cell r="C5">
            <v>55</v>
          </cell>
        </row>
        <row r="65">
          <cell r="H65">
            <v>35090775</v>
          </cell>
          <cell r="P65">
            <v>8156984.8478690432</v>
          </cell>
          <cell r="Q65">
            <v>0.23245382434184036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57" customWidth="1"/>
    <col min="2" max="2" width="1.5703125" style="57" customWidth="1"/>
    <col min="3" max="3" width="14.140625" style="57" customWidth="1"/>
    <col min="4" max="4" width="7.42578125" style="57" customWidth="1"/>
    <col min="5" max="5" width="8.7109375" style="57" customWidth="1"/>
    <col min="6" max="6" width="6.7109375" style="57" customWidth="1"/>
    <col min="7" max="10" width="7.28515625" style="57" customWidth="1"/>
    <col min="11" max="11" width="0.5703125" style="57" customWidth="1"/>
    <col min="12" max="12" width="16.5703125" style="57" customWidth="1"/>
    <col min="13" max="16384" width="9.140625" style="57"/>
  </cols>
  <sheetData>
    <row r="1" spans="1:16" s="60" customFormat="1" ht="20.25" customHeight="1" x14ac:dyDescent="0.3">
      <c r="A1" s="56" t="s">
        <v>24</v>
      </c>
      <c r="B1" s="56"/>
      <c r="C1" s="55" t="str">
        <f>'[1]Uniformat FCI'!C1:G1</f>
        <v>Newark Vocational HS</v>
      </c>
      <c r="D1" s="55"/>
      <c r="E1" s="55"/>
      <c r="F1" s="59" t="s">
        <v>26</v>
      </c>
      <c r="G1" s="59"/>
      <c r="H1" s="59"/>
      <c r="I1" s="59"/>
      <c r="J1" s="59"/>
      <c r="K1" s="59"/>
      <c r="L1" s="59"/>
      <c r="M1" s="54"/>
      <c r="N1" s="54"/>
      <c r="O1" s="54"/>
      <c r="P1" s="53"/>
    </row>
    <row r="2" spans="1:16" s="60" customFormat="1" ht="15" customHeight="1" x14ac:dyDescent="0.25">
      <c r="A2" s="51" t="s">
        <v>23</v>
      </c>
      <c r="B2" s="51"/>
      <c r="C2" s="61">
        <f>'[1]Uniformat FCI'!C2</f>
        <v>155959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60" customFormat="1" ht="15" customHeight="1" x14ac:dyDescent="0.25">
      <c r="A3" s="51" t="s">
        <v>27</v>
      </c>
      <c r="B3" s="51"/>
      <c r="C3" s="62" t="s">
        <v>28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60" customFormat="1" ht="15" customHeight="1" x14ac:dyDescent="0.25">
      <c r="A4" s="51" t="s">
        <v>22</v>
      </c>
      <c r="B4" s="51"/>
      <c r="C4" s="63">
        <f>'[1]Uniformat FCI'!C5</f>
        <v>55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60" customFormat="1" ht="15" customHeight="1" x14ac:dyDescent="0.25">
      <c r="A5" s="64"/>
      <c r="B5" s="64"/>
      <c r="C5" s="50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60" customFormat="1" ht="15" customHeight="1" x14ac:dyDescent="0.25">
      <c r="A6" s="64" t="s">
        <v>29</v>
      </c>
      <c r="B6" s="64"/>
      <c r="C6" s="50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7.5" customHeight="1" x14ac:dyDescent="0.25">
      <c r="A7" s="65"/>
      <c r="B7" s="65"/>
      <c r="C7" s="65"/>
    </row>
    <row r="8" spans="1:16" x14ac:dyDescent="0.25">
      <c r="A8" s="66" t="s">
        <v>30</v>
      </c>
      <c r="B8" s="65"/>
      <c r="C8" s="67">
        <f>'[1]Uniformat FCI'!Q65</f>
        <v>0.23245382434184036</v>
      </c>
    </row>
    <row r="9" spans="1:16" ht="3.75" customHeight="1" x14ac:dyDescent="0.25">
      <c r="A9" s="65"/>
      <c r="B9" s="65"/>
      <c r="C9" s="68"/>
    </row>
    <row r="10" spans="1:16" x14ac:dyDescent="0.25">
      <c r="A10" s="66" t="s">
        <v>31</v>
      </c>
      <c r="B10" s="65"/>
      <c r="C10" s="67" t="str">
        <f>IF(C8&lt;=5%,"VERY GOOD",IF(AND(C8&lt;21%,C8&gt;=6%),"GOOD",IF(AND(C8&lt;=35%,C8&gt;=21%),"FAIR",IF(AND(C8&lt;=50%,C8&gt;=36%),"POOR",IF(C8&gt;50%,"VERY POOR",0)))))</f>
        <v>FAIR</v>
      </c>
    </row>
    <row r="11" spans="1:16" ht="3.75" customHeight="1" x14ac:dyDescent="0.25">
      <c r="A11" s="65"/>
      <c r="B11" s="65"/>
      <c r="C11" s="68"/>
    </row>
    <row r="12" spans="1:16" x14ac:dyDescent="0.25">
      <c r="A12" s="66" t="s">
        <v>32</v>
      </c>
      <c r="B12" s="65"/>
      <c r="C12" s="69">
        <f>'[1]Uniformat FCI'!P65</f>
        <v>8156984.8478690432</v>
      </c>
    </row>
    <row r="13" spans="1:16" ht="3.75" customHeight="1" x14ac:dyDescent="0.25">
      <c r="A13" s="66"/>
      <c r="B13" s="65"/>
      <c r="C13" s="68"/>
    </row>
    <row r="14" spans="1:16" x14ac:dyDescent="0.25">
      <c r="A14" s="66" t="s">
        <v>33</v>
      </c>
      <c r="B14" s="65"/>
      <c r="C14" s="69">
        <f>'[1]Uniformat FCI'!H65</f>
        <v>35090775</v>
      </c>
    </row>
    <row r="15" spans="1:16" ht="3.75" customHeight="1" x14ac:dyDescent="0.25">
      <c r="A15" s="65"/>
      <c r="B15" s="65"/>
      <c r="C15" s="70"/>
    </row>
    <row r="16" spans="1:16" x14ac:dyDescent="0.25">
      <c r="A16" s="66"/>
      <c r="B16" s="65"/>
      <c r="C16" s="70"/>
    </row>
    <row r="17" spans="1:3" ht="15" customHeight="1" x14ac:dyDescent="0.25">
      <c r="A17" s="71" t="s">
        <v>34</v>
      </c>
      <c r="B17" s="65"/>
      <c r="C17" s="70"/>
    </row>
    <row r="18" spans="1:3" ht="7.5" customHeight="1" x14ac:dyDescent="0.25">
      <c r="A18" s="65"/>
      <c r="B18" s="65"/>
      <c r="C18" s="72"/>
    </row>
    <row r="19" spans="1:3" x14ac:dyDescent="0.25">
      <c r="A19" s="66" t="s">
        <v>35</v>
      </c>
      <c r="B19" s="65"/>
      <c r="C19" s="73">
        <v>483</v>
      </c>
    </row>
    <row r="20" spans="1:3" ht="3.75" customHeight="1" x14ac:dyDescent="0.25">
      <c r="A20" s="65"/>
      <c r="B20" s="65"/>
      <c r="C20" s="70"/>
    </row>
    <row r="21" spans="1:3" x14ac:dyDescent="0.25">
      <c r="A21" s="66" t="s">
        <v>36</v>
      </c>
      <c r="B21" s="65"/>
      <c r="C21" s="73">
        <v>802</v>
      </c>
    </row>
    <row r="22" spans="1:3" ht="3.75" customHeight="1" x14ac:dyDescent="0.25">
      <c r="A22" s="66"/>
      <c r="B22" s="65"/>
      <c r="C22" s="74"/>
    </row>
    <row r="23" spans="1:3" x14ac:dyDescent="0.25">
      <c r="A23" s="66" t="s">
        <v>37</v>
      </c>
      <c r="B23" s="65"/>
      <c r="C23" s="73">
        <v>574</v>
      </c>
    </row>
    <row r="24" spans="1:3" ht="3.75" customHeight="1" x14ac:dyDescent="0.25">
      <c r="A24" s="66"/>
      <c r="B24" s="65"/>
      <c r="C24" s="70"/>
    </row>
    <row r="25" spans="1:3" x14ac:dyDescent="0.25">
      <c r="A25" s="66" t="s">
        <v>38</v>
      </c>
      <c r="B25" s="65"/>
      <c r="C25" s="75">
        <f>C19/C23</f>
        <v>0.84146341463414631</v>
      </c>
    </row>
    <row r="26" spans="1:3" ht="3.75" customHeight="1" x14ac:dyDescent="0.25">
      <c r="A26" s="65"/>
      <c r="B26" s="65"/>
      <c r="C26" s="70"/>
    </row>
    <row r="27" spans="1:3" x14ac:dyDescent="0.25">
      <c r="A27" s="65"/>
      <c r="B27" s="65"/>
      <c r="C27" s="70"/>
    </row>
    <row r="28" spans="1:3" ht="15" customHeight="1" x14ac:dyDescent="0.25">
      <c r="A28" s="71" t="s">
        <v>39</v>
      </c>
      <c r="B28" s="65"/>
      <c r="C28" s="70"/>
    </row>
    <row r="29" spans="1:3" ht="7.5" customHeight="1" x14ac:dyDescent="0.25">
      <c r="A29" s="65"/>
      <c r="B29" s="65"/>
      <c r="C29" s="70"/>
    </row>
    <row r="30" spans="1:3" x14ac:dyDescent="0.25">
      <c r="A30" s="66" t="s">
        <v>11</v>
      </c>
      <c r="B30" s="65"/>
      <c r="C30" s="76">
        <f>'Education Adequecy'!G44</f>
        <v>0.92113131313131291</v>
      </c>
    </row>
    <row r="31" spans="1:3" ht="3.75" customHeight="1" x14ac:dyDescent="0.25">
      <c r="A31" s="65"/>
      <c r="B31" s="65"/>
      <c r="C31" s="70"/>
    </row>
    <row r="32" spans="1:3" x14ac:dyDescent="0.25">
      <c r="A32" s="66" t="s">
        <v>40</v>
      </c>
      <c r="B32" s="65"/>
      <c r="C32" s="77" t="str">
        <f>IF(C30&lt;=65%,"VERY POOR",IF(AND(C30&lt;=75%,C30&gt;=66%),"POOR",IF(AND(C30&lt;=85%,C30&gt;=76%),"FAIR",IF(AND(C30&lt;96%,C30&gt;=86%),"GOOD",IF(C30&gt;=96%,"VERY GOOD",0)))))</f>
        <v>GOOD</v>
      </c>
    </row>
    <row r="33" spans="1:3" ht="3.75" customHeight="1" x14ac:dyDescent="0.25">
      <c r="A33" s="66"/>
      <c r="B33" s="65"/>
      <c r="C33" s="70"/>
    </row>
    <row r="34" spans="1:3" x14ac:dyDescent="0.25">
      <c r="A34" s="66" t="s">
        <v>1</v>
      </c>
      <c r="B34" s="65"/>
      <c r="C34" s="76">
        <f>'Education Adequecy'!G55</f>
        <v>0.74462389284549846</v>
      </c>
    </row>
    <row r="35" spans="1:3" ht="3.75" customHeight="1" x14ac:dyDescent="0.25">
      <c r="A35" s="65"/>
      <c r="B35" s="65"/>
      <c r="C35" s="70"/>
    </row>
    <row r="36" spans="1:3" x14ac:dyDescent="0.25">
      <c r="A36" s="66" t="s">
        <v>41</v>
      </c>
      <c r="B36" s="65"/>
      <c r="C36" s="77" t="str">
        <f>IF(C34&lt;=65%,"VERY POOR",IF(AND(C34&lt;=75%,C34&gt;=66%),"POOR",IF(AND(C34&lt;=85%,C34&gt;=76%),"FAIR",IF(AND(C34&lt;96%,C34&gt;=86%),"GOOD",IF(C34&gt;=96%,"VERY GOOD",0)))))</f>
        <v>POOR</v>
      </c>
    </row>
    <row r="37" spans="1:3" x14ac:dyDescent="0.25">
      <c r="A37" s="65"/>
      <c r="B37" s="65"/>
      <c r="C37" s="65"/>
    </row>
    <row r="38" spans="1:3" x14ac:dyDescent="0.25">
      <c r="A38" s="65"/>
      <c r="B38" s="65"/>
      <c r="C38" s="65"/>
    </row>
    <row r="39" spans="1:3" x14ac:dyDescent="0.25">
      <c r="A39" s="65"/>
      <c r="B39" s="65"/>
      <c r="C39" s="65"/>
    </row>
    <row r="40" spans="1:3" x14ac:dyDescent="0.25">
      <c r="A40" s="65"/>
      <c r="B40" s="65"/>
      <c r="C40" s="65"/>
    </row>
    <row r="41" spans="1:3" x14ac:dyDescent="0.25">
      <c r="A41" s="65"/>
      <c r="B41" s="65"/>
      <c r="C41" s="65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3" workbookViewId="0">
      <selection activeCell="J13" sqref="J13"/>
    </sheetView>
  </sheetViews>
  <sheetFormatPr defaultRowHeight="15" x14ac:dyDescent="0.25"/>
  <cols>
    <col min="1" max="1" width="33" bestFit="1" customWidth="1"/>
    <col min="2" max="2" width="0.7109375" customWidth="1"/>
  </cols>
  <sheetData>
    <row r="1" spans="1:11" ht="18" x14ac:dyDescent="0.25">
      <c r="A1" s="58" t="s">
        <v>25</v>
      </c>
      <c r="B1" s="58"/>
      <c r="C1" s="58"/>
      <c r="D1" s="58"/>
      <c r="E1" s="58"/>
      <c r="F1" s="58"/>
      <c r="G1" s="58"/>
      <c r="H1" s="57"/>
      <c r="I1" s="57"/>
      <c r="J1" s="57"/>
      <c r="K1" s="57"/>
    </row>
    <row r="2" spans="1:11" ht="18" x14ac:dyDescent="0.25">
      <c r="A2" s="56" t="s">
        <v>24</v>
      </c>
      <c r="B2" s="56"/>
      <c r="C2" s="55" t="str">
        <f>'[1]Uniformat FCI'!C1:G1</f>
        <v>Newark Vocational HS</v>
      </c>
      <c r="D2" s="55"/>
      <c r="E2" s="55"/>
      <c r="F2" s="55"/>
      <c r="G2" s="55"/>
      <c r="H2" s="54"/>
      <c r="I2" s="54"/>
      <c r="J2" s="54"/>
      <c r="K2" s="53"/>
    </row>
    <row r="3" spans="1:11" x14ac:dyDescent="0.25">
      <c r="A3" s="51" t="s">
        <v>23</v>
      </c>
      <c r="B3" s="51"/>
      <c r="C3" s="52">
        <f>'[1]Uniformat FCI'!C2</f>
        <v>155959</v>
      </c>
      <c r="D3" s="49"/>
      <c r="E3" s="49"/>
      <c r="F3" s="49"/>
      <c r="G3" s="49"/>
      <c r="H3" s="49"/>
      <c r="I3" s="49"/>
      <c r="J3" s="49"/>
      <c r="K3" s="49"/>
    </row>
    <row r="4" spans="1:11" x14ac:dyDescent="0.25">
      <c r="A4" s="51" t="s">
        <v>22</v>
      </c>
      <c r="B4" s="51"/>
      <c r="C4" s="50">
        <f>'[1]Uniformat FCI'!C5</f>
        <v>55</v>
      </c>
      <c r="D4" s="49"/>
      <c r="E4" s="49"/>
      <c r="F4" s="49"/>
      <c r="G4" s="49"/>
      <c r="H4" s="49"/>
      <c r="I4" s="49"/>
      <c r="J4" s="49"/>
      <c r="K4" s="49"/>
    </row>
    <row r="7" spans="1:11" x14ac:dyDescent="0.25">
      <c r="A7" s="45" t="s">
        <v>19</v>
      </c>
      <c r="B7" s="46"/>
      <c r="C7" s="45" t="s">
        <v>21</v>
      </c>
      <c r="D7" s="48" t="s">
        <v>20</v>
      </c>
      <c r="E7" s="48"/>
      <c r="F7" s="48"/>
      <c r="G7" s="47"/>
    </row>
    <row r="8" spans="1:11" ht="16.5" x14ac:dyDescent="0.25">
      <c r="A8" s="45" t="s">
        <v>19</v>
      </c>
      <c r="B8" s="46"/>
      <c r="C8" s="45" t="s">
        <v>18</v>
      </c>
      <c r="D8" s="44" t="s">
        <v>17</v>
      </c>
      <c r="E8" s="44" t="s">
        <v>16</v>
      </c>
      <c r="F8" s="44" t="s">
        <v>15</v>
      </c>
      <c r="G8" s="43" t="s">
        <v>14</v>
      </c>
    </row>
    <row r="9" spans="1:11" ht="3" customHeight="1" x14ac:dyDescent="0.25">
      <c r="A9" s="42"/>
      <c r="B9" s="41"/>
      <c r="C9" s="40"/>
      <c r="D9" s="39"/>
      <c r="E9" s="39"/>
      <c r="F9" s="39"/>
      <c r="G9" s="39"/>
    </row>
    <row r="10" spans="1:11" x14ac:dyDescent="0.25">
      <c r="A10" s="38" t="s">
        <v>13</v>
      </c>
      <c r="B10" s="37"/>
      <c r="C10" s="36"/>
      <c r="D10" s="35"/>
      <c r="E10" s="34"/>
      <c r="F10" s="34"/>
      <c r="G10" s="34"/>
    </row>
    <row r="11" spans="1:11" ht="10.35" customHeight="1" x14ac:dyDescent="0.25">
      <c r="A11" s="18" t="s">
        <v>12</v>
      </c>
      <c r="B11" s="33"/>
      <c r="C11" s="17">
        <v>101</v>
      </c>
      <c r="D11" s="16">
        <v>667</v>
      </c>
      <c r="E11" s="15">
        <v>750</v>
      </c>
      <c r="F11" s="14">
        <f>D11-E11</f>
        <v>-83</v>
      </c>
      <c r="G11" s="13">
        <f>IF(F11&gt;0,1,D11/E11)</f>
        <v>0.88933333333333331</v>
      </c>
    </row>
    <row r="12" spans="1:11" ht="10.35" customHeight="1" x14ac:dyDescent="0.25">
      <c r="A12" s="18" t="s">
        <v>12</v>
      </c>
      <c r="B12" s="33"/>
      <c r="C12" s="17">
        <v>102</v>
      </c>
      <c r="D12" s="16">
        <v>667</v>
      </c>
      <c r="E12" s="15">
        <v>750</v>
      </c>
      <c r="F12" s="14">
        <f>D12-E12</f>
        <v>-83</v>
      </c>
      <c r="G12" s="13">
        <f>IF(F12&gt;0,1,D12/E12)</f>
        <v>0.88933333333333331</v>
      </c>
    </row>
    <row r="13" spans="1:11" ht="10.35" customHeight="1" x14ac:dyDescent="0.25">
      <c r="A13" s="18" t="s">
        <v>12</v>
      </c>
      <c r="B13" s="33"/>
      <c r="C13" s="17">
        <v>103</v>
      </c>
      <c r="D13" s="16">
        <v>683</v>
      </c>
      <c r="E13" s="15">
        <v>750</v>
      </c>
      <c r="F13" s="14">
        <f>D13-E13</f>
        <v>-67</v>
      </c>
      <c r="G13" s="13">
        <f>IF(F13&gt;0,1,D13/E13)</f>
        <v>0.91066666666666662</v>
      </c>
    </row>
    <row r="14" spans="1:11" ht="10.35" customHeight="1" x14ac:dyDescent="0.25">
      <c r="A14" s="18" t="s">
        <v>12</v>
      </c>
      <c r="B14" s="33"/>
      <c r="C14" s="17">
        <v>104</v>
      </c>
      <c r="D14" s="16">
        <v>675</v>
      </c>
      <c r="E14" s="15">
        <v>750</v>
      </c>
      <c r="F14" s="14">
        <f>D14-E14</f>
        <v>-75</v>
      </c>
      <c r="G14" s="13">
        <f>IF(F14&gt;0,1,D14/E14)</f>
        <v>0.9</v>
      </c>
    </row>
    <row r="15" spans="1:11" ht="10.35" customHeight="1" x14ac:dyDescent="0.25">
      <c r="A15" s="18" t="s">
        <v>12</v>
      </c>
      <c r="B15" s="33"/>
      <c r="C15" s="17">
        <v>105</v>
      </c>
      <c r="D15" s="16">
        <v>730</v>
      </c>
      <c r="E15" s="15">
        <v>750</v>
      </c>
      <c r="F15" s="14">
        <f>D15-E15</f>
        <v>-20</v>
      </c>
      <c r="G15" s="13">
        <f>IF(F15&gt;0,1,D15/E15)</f>
        <v>0.97333333333333338</v>
      </c>
    </row>
    <row r="16" spans="1:11" ht="10.35" customHeight="1" x14ac:dyDescent="0.25">
      <c r="A16" s="18" t="s">
        <v>12</v>
      </c>
      <c r="B16" s="33"/>
      <c r="C16" s="17">
        <v>112</v>
      </c>
      <c r="D16" s="16">
        <v>675</v>
      </c>
      <c r="E16" s="15">
        <v>750</v>
      </c>
      <c r="F16" s="14">
        <f>D16-E16</f>
        <v>-75</v>
      </c>
      <c r="G16" s="13">
        <f>IF(F16&gt;0,1,D16/E16)</f>
        <v>0.9</v>
      </c>
    </row>
    <row r="17" spans="1:7" ht="10.35" customHeight="1" x14ac:dyDescent="0.25">
      <c r="A17" s="18" t="s">
        <v>12</v>
      </c>
      <c r="B17" s="33"/>
      <c r="C17" s="17">
        <v>114</v>
      </c>
      <c r="D17" s="16">
        <v>736</v>
      </c>
      <c r="E17" s="15">
        <v>750</v>
      </c>
      <c r="F17" s="14">
        <f>D17-E17</f>
        <v>-14</v>
      </c>
      <c r="G17" s="13">
        <f>IF(F17&gt;0,1,D17/E17)</f>
        <v>0.98133333333333328</v>
      </c>
    </row>
    <row r="18" spans="1:7" ht="10.35" customHeight="1" x14ac:dyDescent="0.25">
      <c r="A18" s="18" t="s">
        <v>12</v>
      </c>
      <c r="B18" s="33"/>
      <c r="C18" s="17">
        <v>116</v>
      </c>
      <c r="D18" s="16">
        <v>746</v>
      </c>
      <c r="E18" s="15">
        <v>750</v>
      </c>
      <c r="F18" s="14">
        <f>D18-E18</f>
        <v>-4</v>
      </c>
      <c r="G18" s="13">
        <f>IF(F18&gt;0,1,D18/E18)</f>
        <v>0.9946666666666667</v>
      </c>
    </row>
    <row r="19" spans="1:7" ht="10.35" customHeight="1" x14ac:dyDescent="0.25">
      <c r="A19" s="18" t="s">
        <v>12</v>
      </c>
      <c r="B19" s="33"/>
      <c r="C19" s="17">
        <v>121</v>
      </c>
      <c r="D19" s="16">
        <v>677</v>
      </c>
      <c r="E19" s="15">
        <v>750</v>
      </c>
      <c r="F19" s="14">
        <f>D19-E19</f>
        <v>-73</v>
      </c>
      <c r="G19" s="13">
        <f>IF(F19&gt;0,1,D19/E19)</f>
        <v>0.90266666666666662</v>
      </c>
    </row>
    <row r="20" spans="1:7" ht="10.35" customHeight="1" x14ac:dyDescent="0.25">
      <c r="A20" s="18" t="s">
        <v>12</v>
      </c>
      <c r="B20" s="33"/>
      <c r="C20" s="17">
        <v>122</v>
      </c>
      <c r="D20" s="16">
        <v>836</v>
      </c>
      <c r="E20" s="15">
        <v>750</v>
      </c>
      <c r="F20" s="14">
        <f>D20-E20</f>
        <v>86</v>
      </c>
      <c r="G20" s="13">
        <f>IF(F20&gt;0,1,D20/E20)</f>
        <v>1</v>
      </c>
    </row>
    <row r="21" spans="1:7" ht="10.35" customHeight="1" x14ac:dyDescent="0.25">
      <c r="A21" s="18" t="s">
        <v>12</v>
      </c>
      <c r="B21" s="33"/>
      <c r="C21" s="17">
        <v>123</v>
      </c>
      <c r="D21" s="16">
        <v>677</v>
      </c>
      <c r="E21" s="15">
        <v>750</v>
      </c>
      <c r="F21" s="14">
        <f>D21-E21</f>
        <v>-73</v>
      </c>
      <c r="G21" s="13">
        <f>IF(F21&gt;0,1,D21/E21)</f>
        <v>0.90266666666666662</v>
      </c>
    </row>
    <row r="22" spans="1:7" ht="10.35" customHeight="1" x14ac:dyDescent="0.25">
      <c r="A22" s="18" t="s">
        <v>12</v>
      </c>
      <c r="B22" s="33"/>
      <c r="C22" s="17">
        <v>124</v>
      </c>
      <c r="D22" s="16">
        <v>952</v>
      </c>
      <c r="E22" s="15">
        <v>750</v>
      </c>
      <c r="F22" s="14">
        <f>D22-E22</f>
        <v>202</v>
      </c>
      <c r="G22" s="13">
        <f>IF(F22&gt;0,1,D22/E22)</f>
        <v>1</v>
      </c>
    </row>
    <row r="23" spans="1:7" ht="10.35" customHeight="1" x14ac:dyDescent="0.25">
      <c r="A23" s="12" t="s">
        <v>12</v>
      </c>
      <c r="B23" s="33"/>
      <c r="C23" s="17">
        <v>201</v>
      </c>
      <c r="D23" s="16">
        <v>667</v>
      </c>
      <c r="E23" s="15">
        <v>750</v>
      </c>
      <c r="F23" s="14">
        <f>D23-E23</f>
        <v>-83</v>
      </c>
      <c r="G23" s="13">
        <f>IF(F23&gt;0,1,D23/E23)</f>
        <v>0.88933333333333331</v>
      </c>
    </row>
    <row r="24" spans="1:7" ht="10.35" customHeight="1" x14ac:dyDescent="0.25">
      <c r="A24" s="12" t="s">
        <v>12</v>
      </c>
      <c r="B24" s="33"/>
      <c r="C24" s="17">
        <v>202</v>
      </c>
      <c r="D24" s="16">
        <v>667</v>
      </c>
      <c r="E24" s="15">
        <v>750</v>
      </c>
      <c r="F24" s="14">
        <f>D24-E24</f>
        <v>-83</v>
      </c>
      <c r="G24" s="13">
        <f>IF(F24&gt;0,1,D24/E24)</f>
        <v>0.88933333333333331</v>
      </c>
    </row>
    <row r="25" spans="1:7" ht="10.35" customHeight="1" x14ac:dyDescent="0.25">
      <c r="A25" s="12" t="s">
        <v>12</v>
      </c>
      <c r="B25" s="33"/>
      <c r="C25" s="17">
        <v>203</v>
      </c>
      <c r="D25" s="16">
        <v>683</v>
      </c>
      <c r="E25" s="15">
        <v>750</v>
      </c>
      <c r="F25" s="14">
        <f>D25-E25</f>
        <v>-67</v>
      </c>
      <c r="G25" s="13">
        <f>IF(F25&gt;0,1,D25/E25)</f>
        <v>0.91066666666666662</v>
      </c>
    </row>
    <row r="26" spans="1:7" ht="10.35" customHeight="1" x14ac:dyDescent="0.25">
      <c r="A26" s="12" t="s">
        <v>12</v>
      </c>
      <c r="B26" s="33"/>
      <c r="C26" s="17">
        <v>204</v>
      </c>
      <c r="D26" s="16">
        <v>675</v>
      </c>
      <c r="E26" s="15">
        <v>750</v>
      </c>
      <c r="F26" s="14">
        <f>D26-E26</f>
        <v>-75</v>
      </c>
      <c r="G26" s="13">
        <f>IF(F26&gt;0,1,D26/E26)</f>
        <v>0.9</v>
      </c>
    </row>
    <row r="27" spans="1:7" ht="10.35" customHeight="1" x14ac:dyDescent="0.25">
      <c r="A27" s="12" t="s">
        <v>12</v>
      </c>
      <c r="B27" s="33"/>
      <c r="C27" s="17">
        <v>207</v>
      </c>
      <c r="D27" s="16">
        <v>682</v>
      </c>
      <c r="E27" s="15">
        <v>750</v>
      </c>
      <c r="F27" s="14">
        <f>D27-E27</f>
        <v>-68</v>
      </c>
      <c r="G27" s="13">
        <f>IF(F27&gt;0,1,D27/E27)</f>
        <v>0.90933333333333333</v>
      </c>
    </row>
    <row r="28" spans="1:7" ht="10.35" customHeight="1" x14ac:dyDescent="0.25">
      <c r="A28" s="12" t="s">
        <v>12</v>
      </c>
      <c r="B28" s="33"/>
      <c r="C28" s="17">
        <v>209</v>
      </c>
      <c r="D28" s="16">
        <v>675</v>
      </c>
      <c r="E28" s="15">
        <v>750</v>
      </c>
      <c r="F28" s="14">
        <f>D28-E28</f>
        <v>-75</v>
      </c>
      <c r="G28" s="13">
        <f>IF(F28&gt;0,1,D28/E28)</f>
        <v>0.9</v>
      </c>
    </row>
    <row r="29" spans="1:7" ht="10.35" customHeight="1" x14ac:dyDescent="0.25">
      <c r="A29" s="12" t="s">
        <v>12</v>
      </c>
      <c r="B29" s="33"/>
      <c r="C29" s="17">
        <v>211</v>
      </c>
      <c r="D29" s="16">
        <v>675</v>
      </c>
      <c r="E29" s="15">
        <v>750</v>
      </c>
      <c r="F29" s="14">
        <f>D29-E29</f>
        <v>-75</v>
      </c>
      <c r="G29" s="13">
        <f>IF(F29&gt;0,1,D29/E29)</f>
        <v>0.9</v>
      </c>
    </row>
    <row r="30" spans="1:7" ht="10.35" customHeight="1" x14ac:dyDescent="0.25">
      <c r="A30" s="12" t="s">
        <v>12</v>
      </c>
      <c r="B30" s="33"/>
      <c r="C30" s="17">
        <v>214</v>
      </c>
      <c r="D30" s="16">
        <v>924</v>
      </c>
      <c r="E30" s="15">
        <v>750</v>
      </c>
      <c r="F30" s="14">
        <f>D30-E30</f>
        <v>174</v>
      </c>
      <c r="G30" s="13">
        <f>IF(F30&gt;0,1,D30/E30)</f>
        <v>1</v>
      </c>
    </row>
    <row r="31" spans="1:7" ht="10.35" customHeight="1" x14ac:dyDescent="0.25">
      <c r="A31" s="12" t="s">
        <v>12</v>
      </c>
      <c r="B31" s="33"/>
      <c r="C31" s="17">
        <v>217</v>
      </c>
      <c r="D31" s="16">
        <v>703</v>
      </c>
      <c r="E31" s="15">
        <v>750</v>
      </c>
      <c r="F31" s="14">
        <f>D31-E31</f>
        <v>-47</v>
      </c>
      <c r="G31" s="13">
        <f>IF(F31&gt;0,1,D31/E31)</f>
        <v>0.93733333333333335</v>
      </c>
    </row>
    <row r="32" spans="1:7" ht="10.35" customHeight="1" x14ac:dyDescent="0.25">
      <c r="A32" s="12" t="s">
        <v>12</v>
      </c>
      <c r="B32" s="33"/>
      <c r="C32" s="17">
        <v>218</v>
      </c>
      <c r="D32" s="16">
        <v>920</v>
      </c>
      <c r="E32" s="15">
        <v>750</v>
      </c>
      <c r="F32" s="14">
        <f>D32-E32</f>
        <v>170</v>
      </c>
      <c r="G32" s="13">
        <f>IF(F32&gt;0,1,D32/E32)</f>
        <v>1</v>
      </c>
    </row>
    <row r="33" spans="1:7" ht="10.35" customHeight="1" x14ac:dyDescent="0.25">
      <c r="A33" s="12" t="s">
        <v>12</v>
      </c>
      <c r="B33" s="33"/>
      <c r="C33" s="17">
        <v>220</v>
      </c>
      <c r="D33" s="16">
        <v>687</v>
      </c>
      <c r="E33" s="15">
        <v>750</v>
      </c>
      <c r="F33" s="14">
        <f>D33-E33</f>
        <v>-63</v>
      </c>
      <c r="G33" s="13">
        <f>IF(F33&gt;0,1,D33/E33)</f>
        <v>0.91600000000000004</v>
      </c>
    </row>
    <row r="34" spans="1:7" ht="10.35" customHeight="1" x14ac:dyDescent="0.25">
      <c r="A34" s="12" t="s">
        <v>12</v>
      </c>
      <c r="B34" s="33"/>
      <c r="C34" s="17">
        <v>221</v>
      </c>
      <c r="D34" s="16">
        <v>677</v>
      </c>
      <c r="E34" s="15">
        <v>750</v>
      </c>
      <c r="F34" s="14">
        <f>D34-E34</f>
        <v>-73</v>
      </c>
      <c r="G34" s="13">
        <f>IF(F34&gt;0,1,D34/E34)</f>
        <v>0.90266666666666662</v>
      </c>
    </row>
    <row r="35" spans="1:7" ht="10.35" customHeight="1" x14ac:dyDescent="0.25">
      <c r="A35" s="12" t="s">
        <v>12</v>
      </c>
      <c r="B35" s="33"/>
      <c r="C35" s="17">
        <v>222</v>
      </c>
      <c r="D35" s="16">
        <v>680</v>
      </c>
      <c r="E35" s="15">
        <v>750</v>
      </c>
      <c r="F35" s="14">
        <f>D35-E35</f>
        <v>-70</v>
      </c>
      <c r="G35" s="13">
        <f>IF(F35&gt;0,1,D35/E35)</f>
        <v>0.90666666666666662</v>
      </c>
    </row>
    <row r="36" spans="1:7" ht="10.35" customHeight="1" x14ac:dyDescent="0.25">
      <c r="A36" s="12" t="s">
        <v>12</v>
      </c>
      <c r="B36" s="33"/>
      <c r="C36" s="17">
        <v>223</v>
      </c>
      <c r="D36" s="16">
        <v>677</v>
      </c>
      <c r="E36" s="15">
        <v>750</v>
      </c>
      <c r="F36" s="14">
        <f>D36-E36</f>
        <v>-73</v>
      </c>
      <c r="G36" s="13">
        <f>IF(F36&gt;0,1,D36/E36)</f>
        <v>0.90266666666666662</v>
      </c>
    </row>
    <row r="37" spans="1:7" ht="10.35" customHeight="1" x14ac:dyDescent="0.25">
      <c r="A37" s="12" t="s">
        <v>12</v>
      </c>
      <c r="B37" s="33"/>
      <c r="C37" s="17">
        <v>302</v>
      </c>
      <c r="D37" s="16">
        <v>667</v>
      </c>
      <c r="E37" s="15">
        <v>750</v>
      </c>
      <c r="F37" s="14">
        <f>D37-E37</f>
        <v>-83</v>
      </c>
      <c r="G37" s="13">
        <f>IF(F37&gt;0,1,D37/E37)</f>
        <v>0.88933333333333331</v>
      </c>
    </row>
    <row r="38" spans="1:7" ht="10.35" customHeight="1" x14ac:dyDescent="0.25">
      <c r="A38" s="12" t="s">
        <v>12</v>
      </c>
      <c r="B38" s="33"/>
      <c r="C38" s="17">
        <v>303</v>
      </c>
      <c r="D38" s="16">
        <v>683</v>
      </c>
      <c r="E38" s="15">
        <v>750</v>
      </c>
      <c r="F38" s="14">
        <f>D38-E38</f>
        <v>-67</v>
      </c>
      <c r="G38" s="13">
        <f>IF(F38&gt;0,1,D38/E38)</f>
        <v>0.91066666666666662</v>
      </c>
    </row>
    <row r="39" spans="1:7" ht="10.35" customHeight="1" x14ac:dyDescent="0.25">
      <c r="A39" s="12" t="s">
        <v>12</v>
      </c>
      <c r="B39" s="33"/>
      <c r="C39" s="17">
        <v>310</v>
      </c>
      <c r="D39" s="16">
        <v>673</v>
      </c>
      <c r="E39" s="15">
        <v>750</v>
      </c>
      <c r="F39" s="14">
        <f>D39-E39</f>
        <v>-77</v>
      </c>
      <c r="G39" s="13">
        <f>IF(F39&gt;0,1,D39/E39)</f>
        <v>0.89733333333333332</v>
      </c>
    </row>
    <row r="40" spans="1:7" ht="10.35" customHeight="1" x14ac:dyDescent="0.25">
      <c r="A40" s="12" t="s">
        <v>12</v>
      </c>
      <c r="B40" s="33"/>
      <c r="C40" s="17">
        <v>316</v>
      </c>
      <c r="D40" s="16">
        <v>677</v>
      </c>
      <c r="E40" s="15">
        <v>750</v>
      </c>
      <c r="F40" s="14">
        <f>D40-E40</f>
        <v>-73</v>
      </c>
      <c r="G40" s="13">
        <f>IF(F40&gt;0,1,D40/E40)</f>
        <v>0.90266666666666662</v>
      </c>
    </row>
    <row r="41" spans="1:7" ht="10.35" customHeight="1" x14ac:dyDescent="0.25">
      <c r="A41" s="12" t="s">
        <v>12</v>
      </c>
      <c r="B41" s="33"/>
      <c r="C41" s="17">
        <v>318</v>
      </c>
      <c r="D41" s="16">
        <v>668</v>
      </c>
      <c r="E41" s="15">
        <v>750</v>
      </c>
      <c r="F41" s="14">
        <f>D41-E41</f>
        <v>-82</v>
      </c>
      <c r="G41" s="13">
        <f>IF(F41&gt;0,1,D41/E41)</f>
        <v>0.89066666666666672</v>
      </c>
    </row>
    <row r="42" spans="1:7" ht="10.35" customHeight="1" x14ac:dyDescent="0.25">
      <c r="A42" s="12" t="s">
        <v>12</v>
      </c>
      <c r="B42" s="33"/>
      <c r="C42" s="17">
        <v>321</v>
      </c>
      <c r="D42" s="16">
        <v>677</v>
      </c>
      <c r="E42" s="15">
        <v>750</v>
      </c>
      <c r="F42" s="14">
        <f>D42-E42</f>
        <v>-73</v>
      </c>
      <c r="G42" s="13">
        <f>IF(F42&gt;0,1,D42/E42)</f>
        <v>0.90266666666666662</v>
      </c>
    </row>
    <row r="43" spans="1:7" ht="10.35" customHeight="1" thickBot="1" x14ac:dyDescent="0.3">
      <c r="A43" s="12" t="s">
        <v>12</v>
      </c>
      <c r="B43" s="33"/>
      <c r="C43" s="10">
        <v>324</v>
      </c>
      <c r="D43" s="9">
        <v>672</v>
      </c>
      <c r="E43" s="8">
        <v>750</v>
      </c>
      <c r="F43" s="7">
        <f>D43-E43</f>
        <v>-78</v>
      </c>
      <c r="G43" s="6">
        <f>IF(F43&gt;0,1,D43/E43)</f>
        <v>0.89600000000000002</v>
      </c>
    </row>
    <row r="44" spans="1:7" ht="15.75" thickBot="1" x14ac:dyDescent="0.3">
      <c r="A44" s="32"/>
      <c r="B44" s="31"/>
      <c r="C44" s="30" t="s">
        <v>11</v>
      </c>
      <c r="D44" s="29"/>
      <c r="E44" s="29"/>
      <c r="F44" s="28"/>
      <c r="G44" s="4">
        <f>AVERAGE(G11:G43)</f>
        <v>0.92113131313131291</v>
      </c>
    </row>
    <row r="45" spans="1:7" x14ac:dyDescent="0.25">
      <c r="A45" s="27"/>
      <c r="B45" s="11"/>
      <c r="C45" s="26"/>
      <c r="D45" s="26"/>
      <c r="E45" s="25"/>
      <c r="F45" s="25"/>
      <c r="G45" s="25"/>
    </row>
    <row r="46" spans="1:7" ht="3.75" customHeight="1" x14ac:dyDescent="0.25">
      <c r="A46" s="23"/>
      <c r="B46" s="24"/>
      <c r="C46" s="23"/>
      <c r="D46" s="23"/>
      <c r="E46" s="23"/>
      <c r="F46" s="23"/>
      <c r="G46" s="23"/>
    </row>
    <row r="47" spans="1:7" x14ac:dyDescent="0.25">
      <c r="A47" s="22" t="s">
        <v>10</v>
      </c>
      <c r="B47" s="11"/>
      <c r="C47" s="21"/>
      <c r="D47" s="20"/>
      <c r="E47" s="20"/>
      <c r="F47" s="20"/>
      <c r="G47" s="19"/>
    </row>
    <row r="48" spans="1:7" ht="10.35" customHeight="1" x14ac:dyDescent="0.25">
      <c r="A48" s="12" t="s">
        <v>9</v>
      </c>
      <c r="B48" s="11"/>
      <c r="C48" s="17" t="s">
        <v>2</v>
      </c>
      <c r="D48" s="16">
        <v>10224</v>
      </c>
      <c r="E48" s="15">
        <v>8000</v>
      </c>
      <c r="F48" s="14">
        <f>D48-E48</f>
        <v>2224</v>
      </c>
      <c r="G48" s="13">
        <f>IF(F48&gt;0,1,D48/E48)</f>
        <v>1</v>
      </c>
    </row>
    <row r="49" spans="1:7" ht="10.35" customHeight="1" x14ac:dyDescent="0.25">
      <c r="A49" s="18" t="s">
        <v>8</v>
      </c>
      <c r="B49" s="11"/>
      <c r="C49" s="17" t="s">
        <v>2</v>
      </c>
      <c r="D49" s="16">
        <v>3672</v>
      </c>
      <c r="E49" s="15">
        <v>10075</v>
      </c>
      <c r="F49" s="14">
        <f>D49-E49</f>
        <v>-6403</v>
      </c>
      <c r="G49" s="13">
        <f>IF(F49&gt;0,1,D49/E49)</f>
        <v>0.3644665012406948</v>
      </c>
    </row>
    <row r="50" spans="1:7" ht="10.35" customHeight="1" x14ac:dyDescent="0.25">
      <c r="A50" s="12" t="s">
        <v>7</v>
      </c>
      <c r="B50" s="11"/>
      <c r="C50" s="17" t="s">
        <v>2</v>
      </c>
      <c r="D50" s="16">
        <v>16751</v>
      </c>
      <c r="E50" s="15">
        <v>21100</v>
      </c>
      <c r="F50" s="14">
        <f>D50-E50</f>
        <v>-4349</v>
      </c>
      <c r="G50" s="13">
        <f>IF(F50&gt;0,1,D50/E50)</f>
        <v>0.79388625592417061</v>
      </c>
    </row>
    <row r="51" spans="1:7" ht="10.35" customHeight="1" x14ac:dyDescent="0.25">
      <c r="A51" s="12" t="s">
        <v>6</v>
      </c>
      <c r="B51" s="11"/>
      <c r="C51" s="17" t="s">
        <v>2</v>
      </c>
      <c r="D51" s="16">
        <v>4441</v>
      </c>
      <c r="E51" s="15">
        <v>5750</v>
      </c>
      <c r="F51" s="14">
        <f>D51-E51</f>
        <v>-1309</v>
      </c>
      <c r="G51" s="13">
        <f>IF(F51&gt;0,1,D51/E51)</f>
        <v>0.77234782608695651</v>
      </c>
    </row>
    <row r="52" spans="1:7" ht="10.35" customHeight="1" x14ac:dyDescent="0.25">
      <c r="A52" s="12" t="s">
        <v>5</v>
      </c>
      <c r="B52" s="11"/>
      <c r="C52" s="17" t="s">
        <v>2</v>
      </c>
      <c r="D52" s="16">
        <v>676</v>
      </c>
      <c r="E52" s="15">
        <v>2400</v>
      </c>
      <c r="F52" s="14">
        <f>D52-E52</f>
        <v>-1724</v>
      </c>
      <c r="G52" s="13">
        <f>IF(F52&gt;0,1,D52/E52)</f>
        <v>0.28166666666666668</v>
      </c>
    </row>
    <row r="53" spans="1:7" ht="10.35" customHeight="1" x14ac:dyDescent="0.25">
      <c r="A53" s="12" t="s">
        <v>4</v>
      </c>
      <c r="B53" s="11"/>
      <c r="C53" s="17" t="s">
        <v>2</v>
      </c>
      <c r="D53" s="16">
        <v>12139</v>
      </c>
      <c r="E53" s="15">
        <v>1400</v>
      </c>
      <c r="F53" s="14">
        <f>D53-E53</f>
        <v>10739</v>
      </c>
      <c r="G53" s="13">
        <f>IF(F53&gt;0,1,D53/E53)</f>
        <v>1</v>
      </c>
    </row>
    <row r="54" spans="1:7" ht="10.35" customHeight="1" thickBot="1" x14ac:dyDescent="0.3">
      <c r="A54" s="12" t="s">
        <v>3</v>
      </c>
      <c r="B54" s="11"/>
      <c r="C54" s="10" t="s">
        <v>2</v>
      </c>
      <c r="D54" s="9">
        <v>4645</v>
      </c>
      <c r="E54" s="8">
        <v>3100</v>
      </c>
      <c r="F54" s="7">
        <f>D54-E54</f>
        <v>1545</v>
      </c>
      <c r="G54" s="6">
        <f>IF(F54&gt;0,1,D54/E54)</f>
        <v>1</v>
      </c>
    </row>
    <row r="55" spans="1:7" ht="15.75" thickBot="1" x14ac:dyDescent="0.3">
      <c r="A55" s="3"/>
      <c r="B55" s="3"/>
      <c r="C55" s="5" t="s">
        <v>1</v>
      </c>
      <c r="D55" s="5"/>
      <c r="E55" s="5"/>
      <c r="F55" s="5"/>
      <c r="G55" s="4">
        <f>AVERAGE(G48:G54)</f>
        <v>0.74462389284549846</v>
      </c>
    </row>
    <row r="56" spans="1:7" ht="15.75" thickBot="1" x14ac:dyDescent="0.3">
      <c r="A56" s="3"/>
      <c r="B56" s="3"/>
      <c r="C56" s="3"/>
      <c r="D56" s="3"/>
      <c r="E56" s="3"/>
      <c r="F56" s="3"/>
      <c r="G56" s="3"/>
    </row>
    <row r="57" spans="1:7" ht="15.75" thickBot="1" x14ac:dyDescent="0.3">
      <c r="A57" s="3"/>
      <c r="B57" s="3"/>
      <c r="C57" s="2" t="s">
        <v>0</v>
      </c>
      <c r="D57" s="2"/>
      <c r="E57" s="2"/>
      <c r="F57" s="2"/>
      <c r="G57" s="1">
        <f>AVERAGE(G44,G55)</f>
        <v>0.83287760298840574</v>
      </c>
    </row>
  </sheetData>
  <mergeCells count="15">
    <mergeCell ref="B7:B8"/>
    <mergeCell ref="C7:C8"/>
    <mergeCell ref="D7:G7"/>
    <mergeCell ref="A2:B2"/>
    <mergeCell ref="C2:G2"/>
    <mergeCell ref="A1:G1"/>
    <mergeCell ref="A3:B3"/>
    <mergeCell ref="A4:B4"/>
    <mergeCell ref="C55:F55"/>
    <mergeCell ref="C57:F57"/>
    <mergeCell ref="A46:B46"/>
    <mergeCell ref="C46:G46"/>
    <mergeCell ref="C9:G9"/>
    <mergeCell ref="C44:F44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2013-02-08T15:26:55Z</dcterms:created>
  <dcterms:modified xsi:type="dcterms:W3CDTF">2013-02-08T15:27:25Z</dcterms:modified>
</cp:coreProperties>
</file>