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0" i="2"/>
  <c r="C32" i="2" s="1"/>
  <c r="C25" i="2"/>
  <c r="C14" i="2"/>
  <c r="C12" i="2"/>
  <c r="C8" i="2"/>
  <c r="C10" i="2" s="1"/>
  <c r="C4" i="2"/>
  <c r="C2" i="2"/>
  <c r="C1" i="2"/>
  <c r="C2" i="1"/>
  <c r="C3" i="1"/>
  <c r="C4" i="1"/>
  <c r="F11" i="1"/>
  <c r="G11" i="1" s="1"/>
  <c r="F12" i="1"/>
  <c r="G12" i="1"/>
  <c r="F13" i="1"/>
  <c r="G13" i="1" s="1"/>
  <c r="F14" i="1"/>
  <c r="G14" i="1"/>
  <c r="F15" i="1"/>
  <c r="G15" i="1" s="1"/>
  <c r="F16" i="1"/>
  <c r="G16" i="1"/>
  <c r="F17" i="1"/>
  <c r="G17" i="1" s="1"/>
  <c r="F18" i="1"/>
  <c r="G18" i="1"/>
  <c r="F19" i="1"/>
  <c r="G19" i="1" s="1"/>
  <c r="F20" i="1"/>
  <c r="G20" i="1"/>
  <c r="F21" i="1"/>
  <c r="G21" i="1" s="1"/>
  <c r="F22" i="1"/>
  <c r="G22" i="1"/>
  <c r="F23" i="1"/>
  <c r="G23" i="1" s="1"/>
  <c r="F24" i="1"/>
  <c r="G24" i="1"/>
  <c r="F25" i="1"/>
  <c r="G25" i="1" s="1"/>
  <c r="F26" i="1"/>
  <c r="G26" i="1"/>
  <c r="F27" i="1"/>
  <c r="G27" i="1" s="1"/>
  <c r="F28" i="1"/>
  <c r="G28" i="1"/>
  <c r="F29" i="1"/>
  <c r="G29" i="1" s="1"/>
  <c r="F30" i="1"/>
  <c r="G30" i="1"/>
  <c r="F31" i="1"/>
  <c r="G31" i="1" s="1"/>
  <c r="F32" i="1"/>
  <c r="G32" i="1"/>
  <c r="F33" i="1"/>
  <c r="G33" i="1" s="1"/>
  <c r="F34" i="1"/>
  <c r="G34" i="1"/>
  <c r="F35" i="1"/>
  <c r="G35" i="1" s="1"/>
  <c r="F36" i="1"/>
  <c r="G36" i="1"/>
  <c r="F41" i="1"/>
  <c r="G41" i="1"/>
  <c r="G45" i="1" s="1"/>
  <c r="F42" i="1"/>
  <c r="G42" i="1" s="1"/>
  <c r="F43" i="1"/>
  <c r="G43" i="1"/>
  <c r="F44" i="1"/>
  <c r="G44" i="1"/>
  <c r="G37" i="1" l="1"/>
  <c r="G47" i="1" s="1"/>
</calcChain>
</file>

<file path=xl/sharedStrings.xml><?xml version="1.0" encoding="utf-8"?>
<sst xmlns="http://schemas.openxmlformats.org/spreadsheetml/2006/main" count="72" uniqueCount="38">
  <si>
    <t xml:space="preserve">FES Educational Adequacy % Score =  </t>
  </si>
  <si>
    <t xml:space="preserve">Special Spaces Adequacy % Score =  </t>
  </si>
  <si>
    <t>-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</si>
  <si>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</si>
  <si>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</si>
  <si>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</si>
  <si>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</si>
  <si>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</si>
  <si>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</si>
  <si>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General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</si>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</sst>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9" fontId="2" fillId="0" borderId="1" xfId="3" applyFont="1" applyBorder="1" applyAlignment="1">
      <alignment horizontal="right" vertical="center"/>
    </xf>
    <xf numFmtId="9" fontId="2" fillId="0" borderId="3" xfId="3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4" fillId="0" borderId="5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6" xfId="4" applyFont="1" applyBorder="1" applyAlignment="1">
      <alignment horizontal="left" vertical="center"/>
    </xf>
    <xf numFmtId="9" fontId="4" fillId="0" borderId="7" xfId="3" applyFont="1" applyBorder="1" applyAlignment="1">
      <alignment horizontal="right" vertical="center"/>
    </xf>
    <xf numFmtId="164" fontId="4" fillId="0" borderId="7" xfId="4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4" fillId="0" borderId="8" xfId="4" applyFont="1" applyBorder="1" applyAlignment="1">
      <alignment horizontal="center" vertical="center"/>
    </xf>
    <xf numFmtId="0" fontId="3" fillId="0" borderId="9" xfId="4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3" fillId="0" borderId="11" xfId="4" applyBorder="1" applyAlignment="1">
      <alignment horizontal="left" vertical="center"/>
    </xf>
    <xf numFmtId="0" fontId="5" fillId="0" borderId="12" xfId="4" applyFont="1" applyBorder="1" applyAlignment="1">
      <alignment horizontal="left" vertical="center"/>
    </xf>
    <xf numFmtId="0" fontId="6" fillId="0" borderId="16" xfId="4" applyFont="1" applyBorder="1" applyAlignment="1">
      <alignment horizontal="left" vertical="center"/>
    </xf>
    <xf numFmtId="0" fontId="3" fillId="0" borderId="16" xfId="4" applyBorder="1" applyAlignment="1">
      <alignment horizontal="left" vertical="center"/>
    </xf>
    <xf numFmtId="0" fontId="4" fillId="0" borderId="20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1" xfId="4" applyFont="1" applyBorder="1" applyAlignment="1">
      <alignment horizontal="right" vertical="center"/>
    </xf>
    <xf numFmtId="0" fontId="8" fillId="0" borderId="22" xfId="5" applyFont="1" applyBorder="1" applyAlignment="1">
      <alignment horizontal="center" vertical="center"/>
    </xf>
    <xf numFmtId="0" fontId="8" fillId="0" borderId="24" xfId="5" applyFont="1" applyBorder="1" applyAlignment="1">
      <alignment vertical="center"/>
    </xf>
    <xf numFmtId="0" fontId="8" fillId="0" borderId="24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3" fillId="0" borderId="25" xfId="4" applyBorder="1" applyAlignment="1">
      <alignment horizontal="right" vertical="top"/>
    </xf>
    <xf numFmtId="0" fontId="3" fillId="0" borderId="7" xfId="4" applyBorder="1" applyAlignment="1">
      <alignment horizontal="right" vertical="top"/>
    </xf>
    <xf numFmtId="0" fontId="3" fillId="0" borderId="7" xfId="4" applyBorder="1" applyAlignment="1">
      <alignment horizontal="left" vertical="top"/>
    </xf>
    <xf numFmtId="0" fontId="3" fillId="0" borderId="7" xfId="4" applyBorder="1" applyAlignment="1">
      <alignment horizontal="center" vertical="top"/>
    </xf>
    <xf numFmtId="0" fontId="3" fillId="0" borderId="23" xfId="4" applyBorder="1" applyAlignment="1">
      <alignment horizontal="left" vertical="top"/>
    </xf>
    <xf numFmtId="0" fontId="5" fillId="0" borderId="7" xfId="4" applyFont="1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4" fillId="0" borderId="25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righ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3" fillId="0" borderId="0" xfId="4"/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4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4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4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4" xfId="3" applyFont="1" applyBorder="1"/>
    <xf numFmtId="9" fontId="16" fillId="0" borderId="14" xfId="3" applyFont="1" applyBorder="1" applyAlignment="1">
      <alignment horizontal="right"/>
    </xf>
    <xf numFmtId="0" fontId="16" fillId="0" borderId="14" xfId="4" applyFont="1" applyBorder="1" applyAlignment="1">
      <alignment horizontal="right"/>
    </xf>
    <xf numFmtId="0" fontId="12" fillId="0" borderId="0" xfId="6" applyFont="1" applyAlignment="1">
      <alignment horizontal="right"/>
    </xf>
    <xf numFmtId="0" fontId="11" fillId="0" borderId="0" xfId="6" applyFont="1" applyAlignment="1">
      <alignment horizontal="left" wrapText="1"/>
    </xf>
    <xf numFmtId="0" fontId="14" fillId="0" borderId="0" xfId="6" applyFont="1" applyAlignment="1">
      <alignment horizontal="right"/>
    </xf>
    <xf numFmtId="0" fontId="10" fillId="0" borderId="0" xfId="6" applyFont="1" applyAlignment="1">
      <alignment horizontal="right"/>
    </xf>
    <xf numFmtId="0" fontId="4" fillId="0" borderId="7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0" fontId="2" fillId="0" borderId="25" xfId="4" applyFont="1" applyBorder="1" applyAlignment="1">
      <alignment horizontal="left" vertical="top" wrapText="1"/>
    </xf>
    <xf numFmtId="0" fontId="13" fillId="0" borderId="0" xfId="6" applyFont="1" applyAlignment="1">
      <alignment horizontal="left"/>
    </xf>
    <xf numFmtId="0" fontId="2" fillId="0" borderId="0" xfId="4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3" fillId="0" borderId="17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5" xfId="4" applyBorder="1" applyAlignment="1">
      <alignment horizontal="left" vertical="center"/>
    </xf>
    <xf numFmtId="0" fontId="3" fillId="0" borderId="14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3" fillId="0" borderId="27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23" xfId="4" applyBorder="1" applyAlignment="1">
      <alignment horizontal="left" vertical="center"/>
    </xf>
    <xf numFmtId="0" fontId="3" fillId="0" borderId="19" xfId="4" applyBorder="1" applyAlignment="1">
      <alignment horizontal="left" vertical="center"/>
    </xf>
    <xf numFmtId="0" fontId="2" fillId="0" borderId="18" xfId="4" applyFont="1" applyBorder="1" applyAlignment="1">
      <alignment horizontal="right" vertical="center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11</xdr:row>
      <xdr:rowOff>152400</xdr:rowOff>
    </xdr:from>
    <xdr:to>
      <xdr:col>13</xdr:col>
      <xdr:colOff>19049</xdr:colOff>
      <xdr:row>36</xdr:row>
      <xdr:rowOff>43777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933575"/>
          <a:ext cx="5514974" cy="31775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rold%20A%20Wilson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>
        <row r="1">
          <cell r="C1" t="str">
            <v>Newark Innovation Academy</v>
          </cell>
        </row>
        <row r="2">
          <cell r="C2">
            <v>73346</v>
          </cell>
        </row>
        <row r="5">
          <cell r="C5">
            <v>28</v>
          </cell>
        </row>
        <row r="65">
          <cell r="H65">
            <v>15127612.5</v>
          </cell>
          <cell r="P65">
            <v>3338043.9161160234</v>
          </cell>
          <cell r="Q65">
            <v>0.22065900459282808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G5" sqref="G5"/>
    </sheetView>
  </sheetViews>
  <sheetFormatPr defaultColWidth="9.140625" defaultRowHeight="15" x14ac:dyDescent="0.25"/>
  <cols>
    <col min="1" max="1" width="38.140625" style="43" customWidth="1"/>
    <col min="2" max="2" width="1.5703125" style="43" customWidth="1"/>
    <col min="3" max="3" width="14.140625" style="43" customWidth="1"/>
    <col min="4" max="4" width="7.42578125" style="43" customWidth="1"/>
    <col min="5" max="5" width="14.7109375" style="43" customWidth="1"/>
    <col min="6" max="6" width="6.7109375" style="43" customWidth="1"/>
    <col min="7" max="10" width="7.28515625" style="43" customWidth="1"/>
    <col min="11" max="11" width="0.5703125" style="43" customWidth="1"/>
    <col min="12" max="12" width="16.5703125" style="43" customWidth="1"/>
    <col min="13" max="16384" width="9.140625" style="43"/>
  </cols>
  <sheetData>
    <row r="1" spans="1:16" s="44" customFormat="1" ht="20.25" customHeight="1" x14ac:dyDescent="0.3">
      <c r="A1" s="62" t="s">
        <v>21</v>
      </c>
      <c r="B1" s="62"/>
      <c r="C1" s="63" t="str">
        <f>'[1]Uniformat FCI'!C1:G1</f>
        <v>Newark Innovation Academy</v>
      </c>
      <c r="D1" s="63"/>
      <c r="E1" s="63"/>
      <c r="F1" s="64" t="s">
        <v>23</v>
      </c>
      <c r="G1" s="64"/>
      <c r="H1" s="64"/>
      <c r="I1" s="64"/>
      <c r="J1" s="64"/>
      <c r="K1" s="64"/>
      <c r="L1" s="64"/>
      <c r="M1" s="42"/>
      <c r="N1" s="42"/>
      <c r="O1" s="42"/>
      <c r="P1" s="41"/>
    </row>
    <row r="2" spans="1:16" s="44" customFormat="1" ht="15" customHeight="1" x14ac:dyDescent="0.25">
      <c r="A2" s="65" t="s">
        <v>20</v>
      </c>
      <c r="B2" s="65"/>
      <c r="C2" s="45">
        <f>'[1]Uniformat FCI'!C2</f>
        <v>73346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44" customFormat="1" ht="15" customHeight="1" x14ac:dyDescent="0.25">
      <c r="A3" s="65" t="s">
        <v>24</v>
      </c>
      <c r="B3" s="65"/>
      <c r="C3" s="46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44" customFormat="1" ht="15" customHeight="1" x14ac:dyDescent="0.25">
      <c r="A4" s="65" t="s">
        <v>19</v>
      </c>
      <c r="B4" s="65"/>
      <c r="C4" s="47">
        <f>'[1]Uniformat FCI'!C5</f>
        <v>28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44" customFormat="1" ht="15" customHeight="1" x14ac:dyDescent="0.25">
      <c r="A5" s="48"/>
      <c r="B5" s="48"/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44" customFormat="1" ht="15" customHeight="1" x14ac:dyDescent="0.25">
      <c r="A6" s="48" t="s">
        <v>25</v>
      </c>
      <c r="B6" s="48"/>
      <c r="C6" s="39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7.5" customHeight="1" x14ac:dyDescent="0.25">
      <c r="A7" s="49"/>
      <c r="B7" s="49"/>
      <c r="C7" s="49"/>
    </row>
    <row r="8" spans="1:16" x14ac:dyDescent="0.25">
      <c r="A8" s="50" t="s">
        <v>26</v>
      </c>
      <c r="B8" s="49"/>
      <c r="C8" s="51">
        <f>'[1]Uniformat FCI'!Q65</f>
        <v>0.22065900459282808</v>
      </c>
    </row>
    <row r="9" spans="1:16" ht="3.75" customHeight="1" x14ac:dyDescent="0.25">
      <c r="A9" s="49"/>
      <c r="B9" s="49"/>
      <c r="C9" s="52"/>
    </row>
    <row r="10" spans="1:16" x14ac:dyDescent="0.25">
      <c r="A10" s="50" t="s">
        <v>27</v>
      </c>
      <c r="B10" s="49"/>
      <c r="C10" s="51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49"/>
      <c r="B11" s="49"/>
      <c r="C11" s="52"/>
    </row>
    <row r="12" spans="1:16" x14ac:dyDescent="0.25">
      <c r="A12" s="50" t="s">
        <v>28</v>
      </c>
      <c r="B12" s="49"/>
      <c r="C12" s="53">
        <f>'[1]Uniformat FCI'!P65</f>
        <v>3338043.9161160234</v>
      </c>
    </row>
    <row r="13" spans="1:16" ht="3.75" customHeight="1" x14ac:dyDescent="0.25">
      <c r="A13" s="50"/>
      <c r="B13" s="49"/>
      <c r="C13" s="52"/>
    </row>
    <row r="14" spans="1:16" x14ac:dyDescent="0.25">
      <c r="A14" s="50" t="s">
        <v>29</v>
      </c>
      <c r="B14" s="49"/>
      <c r="C14" s="53">
        <f>'[1]Uniformat FCI'!H65</f>
        <v>15127612.5</v>
      </c>
    </row>
    <row r="15" spans="1:16" ht="3.75" customHeight="1" x14ac:dyDescent="0.25">
      <c r="A15" s="49"/>
      <c r="B15" s="49"/>
      <c r="C15" s="54"/>
    </row>
    <row r="16" spans="1:16" x14ac:dyDescent="0.25">
      <c r="A16" s="50"/>
      <c r="B16" s="49"/>
      <c r="C16" s="54"/>
    </row>
    <row r="17" spans="1:3" ht="15" customHeight="1" x14ac:dyDescent="0.25">
      <c r="A17" s="55" t="s">
        <v>30</v>
      </c>
      <c r="B17" s="49"/>
      <c r="C17" s="54"/>
    </row>
    <row r="18" spans="1:3" ht="7.5" customHeight="1" x14ac:dyDescent="0.25">
      <c r="A18" s="49"/>
      <c r="B18" s="49"/>
      <c r="C18" s="56"/>
    </row>
    <row r="19" spans="1:3" x14ac:dyDescent="0.25">
      <c r="A19" s="50" t="s">
        <v>31</v>
      </c>
      <c r="B19" s="49"/>
      <c r="C19" s="57">
        <v>181</v>
      </c>
    </row>
    <row r="20" spans="1:3" ht="3.75" customHeight="1" x14ac:dyDescent="0.25">
      <c r="A20" s="49"/>
      <c r="B20" s="49"/>
      <c r="C20" s="54"/>
    </row>
    <row r="21" spans="1:3" x14ac:dyDescent="0.25">
      <c r="A21" s="50" t="s">
        <v>32</v>
      </c>
      <c r="B21" s="49"/>
      <c r="C21" s="57">
        <v>331</v>
      </c>
    </row>
    <row r="22" spans="1:3" ht="3.75" customHeight="1" x14ac:dyDescent="0.25">
      <c r="A22" s="50"/>
      <c r="B22" s="49"/>
      <c r="C22" s="58"/>
    </row>
    <row r="23" spans="1:3" x14ac:dyDescent="0.25">
      <c r="A23" s="50" t="s">
        <v>33</v>
      </c>
      <c r="B23" s="49"/>
      <c r="C23" s="57">
        <v>409</v>
      </c>
    </row>
    <row r="24" spans="1:3" ht="3.75" customHeight="1" x14ac:dyDescent="0.25">
      <c r="A24" s="50"/>
      <c r="B24" s="49"/>
      <c r="C24" s="54"/>
    </row>
    <row r="25" spans="1:3" x14ac:dyDescent="0.25">
      <c r="A25" s="50" t="s">
        <v>34</v>
      </c>
      <c r="B25" s="49"/>
      <c r="C25" s="59">
        <f>C19/C23</f>
        <v>0.44254278728606355</v>
      </c>
    </row>
    <row r="26" spans="1:3" ht="3.75" customHeight="1" x14ac:dyDescent="0.25">
      <c r="A26" s="49"/>
      <c r="B26" s="49"/>
      <c r="C26" s="54"/>
    </row>
    <row r="27" spans="1:3" x14ac:dyDescent="0.25">
      <c r="A27" s="49"/>
      <c r="B27" s="49"/>
      <c r="C27" s="54"/>
    </row>
    <row r="28" spans="1:3" ht="15" customHeight="1" x14ac:dyDescent="0.25">
      <c r="A28" s="55" t="s">
        <v>35</v>
      </c>
      <c r="B28" s="49"/>
      <c r="C28" s="54"/>
    </row>
    <row r="29" spans="1:3" ht="7.5" customHeight="1" x14ac:dyDescent="0.25">
      <c r="A29" s="49"/>
      <c r="B29" s="49"/>
      <c r="C29" s="54"/>
    </row>
    <row r="30" spans="1:3" x14ac:dyDescent="0.25">
      <c r="A30" s="50" t="s">
        <v>8</v>
      </c>
      <c r="B30" s="49"/>
      <c r="C30" s="60">
        <f>'Education Adequecy'!G37</f>
        <v>0.87803418803418798</v>
      </c>
    </row>
    <row r="31" spans="1:3" ht="3.75" customHeight="1" x14ac:dyDescent="0.25">
      <c r="A31" s="49"/>
      <c r="B31" s="49"/>
      <c r="C31" s="54"/>
    </row>
    <row r="32" spans="1:3" x14ac:dyDescent="0.25">
      <c r="A32" s="50" t="s">
        <v>36</v>
      </c>
      <c r="B32" s="49"/>
      <c r="C32" s="61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50"/>
      <c r="B33" s="49"/>
      <c r="C33" s="54"/>
    </row>
    <row r="34" spans="1:3" x14ac:dyDescent="0.25">
      <c r="A34" s="50" t="s">
        <v>1</v>
      </c>
      <c r="B34" s="49"/>
      <c r="C34" s="60">
        <f>'Education Adequecy'!G45</f>
        <v>0.76096784241550297</v>
      </c>
    </row>
    <row r="35" spans="1:3" ht="3.75" customHeight="1" x14ac:dyDescent="0.25">
      <c r="A35" s="49"/>
      <c r="B35" s="49"/>
      <c r="C35" s="54"/>
    </row>
    <row r="36" spans="1:3" x14ac:dyDescent="0.25">
      <c r="A36" s="50" t="s">
        <v>37</v>
      </c>
      <c r="B36" s="49"/>
      <c r="C36" s="61" t="str">
        <f>IF(C34&lt;66%,"VERY POOR",IF(AND(C34&lt;76%,C34&gt;=66%),"POOR",IF(AND(C34&lt;86%,C34&gt;=76%),"FAIR",IF(AND(C34&lt;96%,C34&gt;=86%),"GOOD",IF(C34&gt;=96%,"VERY GOOD",0)))))</f>
        <v>FAIR</v>
      </c>
    </row>
    <row r="37" spans="1:3" x14ac:dyDescent="0.25">
      <c r="A37" s="49"/>
      <c r="B37" s="49"/>
      <c r="C37" s="49"/>
    </row>
    <row r="38" spans="1:3" x14ac:dyDescent="0.25">
      <c r="A38" s="49"/>
      <c r="B38" s="49"/>
      <c r="C38" s="49"/>
    </row>
    <row r="39" spans="1:3" x14ac:dyDescent="0.25">
      <c r="A39" s="49"/>
      <c r="B39" s="49"/>
      <c r="C39" s="49"/>
    </row>
    <row r="40" spans="1:3" x14ac:dyDescent="0.25">
      <c r="A40" s="49"/>
      <c r="B40" s="49"/>
      <c r="C40" s="49"/>
    </row>
    <row r="41" spans="1:3" x14ac:dyDescent="0.25">
      <c r="A41" s="49"/>
      <c r="B41" s="49"/>
      <c r="C41" s="49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L25" sqref="L25"/>
    </sheetView>
  </sheetViews>
  <sheetFormatPr defaultRowHeight="15" x14ac:dyDescent="0.25"/>
  <cols>
    <col min="1" max="1" width="33" bestFit="1" customWidth="1"/>
    <col min="2" max="2" width="0.5703125" customWidth="1"/>
  </cols>
  <sheetData>
    <row r="1" spans="1:11" ht="18" x14ac:dyDescent="0.25">
      <c r="A1" s="70" t="s">
        <v>22</v>
      </c>
      <c r="B1" s="70"/>
      <c r="C1" s="70"/>
      <c r="D1" s="70"/>
      <c r="E1" s="70"/>
      <c r="F1" s="70"/>
      <c r="G1" s="70"/>
      <c r="H1" s="43"/>
      <c r="I1" s="43"/>
      <c r="J1" s="43"/>
      <c r="K1" s="43"/>
    </row>
    <row r="2" spans="1:11" ht="18" x14ac:dyDescent="0.25">
      <c r="A2" s="62" t="s">
        <v>21</v>
      </c>
      <c r="B2" s="62"/>
      <c r="C2" s="63" t="str">
        <f>'[1]Uniformat FCI'!C1:G1</f>
        <v>Newark Innovation Academy</v>
      </c>
      <c r="D2" s="63"/>
      <c r="E2" s="63"/>
      <c r="F2" s="63"/>
      <c r="G2" s="63"/>
      <c r="H2" s="42"/>
      <c r="I2" s="42"/>
      <c r="J2" s="42"/>
      <c r="K2" s="41"/>
    </row>
    <row r="3" spans="1:11" x14ac:dyDescent="0.25">
      <c r="A3" s="65" t="s">
        <v>20</v>
      </c>
      <c r="B3" s="65"/>
      <c r="C3" s="40">
        <f>'[1]Uniformat FCI'!C2</f>
        <v>73346</v>
      </c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65" t="s">
        <v>19</v>
      </c>
      <c r="B4" s="65"/>
      <c r="C4" s="39">
        <f>'[1]Uniformat FCI'!C5</f>
        <v>28</v>
      </c>
      <c r="D4" s="38"/>
      <c r="E4" s="38"/>
      <c r="F4" s="38"/>
      <c r="G4" s="38"/>
      <c r="H4" s="38"/>
      <c r="I4" s="38"/>
      <c r="J4" s="38"/>
      <c r="K4" s="38"/>
    </row>
    <row r="7" spans="1:11" x14ac:dyDescent="0.25">
      <c r="A7" s="66" t="s">
        <v>16</v>
      </c>
      <c r="B7" s="67"/>
      <c r="C7" s="66" t="s">
        <v>18</v>
      </c>
      <c r="D7" s="68" t="s">
        <v>17</v>
      </c>
      <c r="E7" s="68"/>
      <c r="F7" s="68"/>
      <c r="G7" s="69"/>
    </row>
    <row r="8" spans="1:11" ht="16.5" x14ac:dyDescent="0.25">
      <c r="A8" s="66" t="s">
        <v>16</v>
      </c>
      <c r="B8" s="67"/>
      <c r="C8" s="66" t="s">
        <v>15</v>
      </c>
      <c r="D8" s="37" t="s">
        <v>14</v>
      </c>
      <c r="E8" s="37" t="s">
        <v>13</v>
      </c>
      <c r="F8" s="37" t="s">
        <v>12</v>
      </c>
      <c r="G8" s="36" t="s">
        <v>11</v>
      </c>
    </row>
    <row r="9" spans="1:11" ht="3" customHeight="1" x14ac:dyDescent="0.25">
      <c r="A9" s="35"/>
      <c r="B9" s="34"/>
      <c r="C9" s="78"/>
      <c r="D9" s="79"/>
      <c r="E9" s="79"/>
      <c r="F9" s="79"/>
      <c r="G9" s="79"/>
    </row>
    <row r="10" spans="1:11" x14ac:dyDescent="0.25">
      <c r="A10" s="33" t="s">
        <v>10</v>
      </c>
      <c r="B10" s="32"/>
      <c r="C10" s="31"/>
      <c r="D10" s="30"/>
      <c r="E10" s="29"/>
      <c r="F10" s="29"/>
      <c r="G10" s="28"/>
    </row>
    <row r="11" spans="1:11" ht="10.35" customHeight="1" x14ac:dyDescent="0.25">
      <c r="A11" s="25" t="s">
        <v>9</v>
      </c>
      <c r="B11" s="27"/>
      <c r="C11" s="26">
        <v>100</v>
      </c>
      <c r="D11" s="12">
        <v>838</v>
      </c>
      <c r="E11" s="12">
        <v>900</v>
      </c>
      <c r="F11" s="11">
        <f t="shared" ref="F11:F36" si="0">D11-E11</f>
        <v>-62</v>
      </c>
      <c r="G11" s="10">
        <f t="shared" ref="G11:G36" si="1">IF(F11&gt;0,1,D11/E11)</f>
        <v>0.93111111111111111</v>
      </c>
    </row>
    <row r="12" spans="1:11" ht="10.35" customHeight="1" x14ac:dyDescent="0.25">
      <c r="A12" s="25" t="s">
        <v>9</v>
      </c>
      <c r="B12" s="80"/>
      <c r="C12" s="26">
        <v>101</v>
      </c>
      <c r="D12" s="12">
        <v>806</v>
      </c>
      <c r="E12" s="12">
        <v>900</v>
      </c>
      <c r="F12" s="11">
        <f t="shared" si="0"/>
        <v>-94</v>
      </c>
      <c r="G12" s="10">
        <f t="shared" si="1"/>
        <v>0.89555555555555555</v>
      </c>
    </row>
    <row r="13" spans="1:11" ht="10.35" customHeight="1" x14ac:dyDescent="0.25">
      <c r="A13" s="25" t="s">
        <v>9</v>
      </c>
      <c r="B13" s="80"/>
      <c r="C13" s="26">
        <v>102</v>
      </c>
      <c r="D13" s="12">
        <v>1006</v>
      </c>
      <c r="E13" s="12">
        <v>900</v>
      </c>
      <c r="F13" s="11">
        <f t="shared" si="0"/>
        <v>106</v>
      </c>
      <c r="G13" s="10">
        <f t="shared" si="1"/>
        <v>1</v>
      </c>
    </row>
    <row r="14" spans="1:11" ht="10.35" customHeight="1" x14ac:dyDescent="0.25">
      <c r="A14" s="25" t="s">
        <v>9</v>
      </c>
      <c r="B14" s="80"/>
      <c r="C14" s="26">
        <v>103</v>
      </c>
      <c r="D14" s="12">
        <v>882</v>
      </c>
      <c r="E14" s="12">
        <v>900</v>
      </c>
      <c r="F14" s="11">
        <f t="shared" si="0"/>
        <v>-18</v>
      </c>
      <c r="G14" s="10">
        <f t="shared" si="1"/>
        <v>0.98</v>
      </c>
    </row>
    <row r="15" spans="1:11" ht="10.35" customHeight="1" x14ac:dyDescent="0.25">
      <c r="A15" s="25" t="s">
        <v>9</v>
      </c>
      <c r="B15" s="80"/>
      <c r="C15" s="26">
        <v>104</v>
      </c>
      <c r="D15" s="12">
        <v>817</v>
      </c>
      <c r="E15" s="12">
        <v>900</v>
      </c>
      <c r="F15" s="11">
        <f t="shared" si="0"/>
        <v>-83</v>
      </c>
      <c r="G15" s="10">
        <f t="shared" si="1"/>
        <v>0.90777777777777779</v>
      </c>
    </row>
    <row r="16" spans="1:11" ht="10.35" customHeight="1" x14ac:dyDescent="0.25">
      <c r="A16" s="25" t="s">
        <v>9</v>
      </c>
      <c r="B16" s="80"/>
      <c r="C16" s="26">
        <v>105</v>
      </c>
      <c r="D16" s="12">
        <v>1181</v>
      </c>
      <c r="E16" s="12">
        <v>900</v>
      </c>
      <c r="F16" s="11">
        <f t="shared" si="0"/>
        <v>281</v>
      </c>
      <c r="G16" s="10">
        <f t="shared" si="1"/>
        <v>1</v>
      </c>
    </row>
    <row r="17" spans="1:7" ht="10.35" customHeight="1" x14ac:dyDescent="0.25">
      <c r="A17" s="25" t="s">
        <v>9</v>
      </c>
      <c r="B17" s="80"/>
      <c r="C17" s="26">
        <v>106</v>
      </c>
      <c r="D17" s="12">
        <v>829</v>
      </c>
      <c r="E17" s="12">
        <v>900</v>
      </c>
      <c r="F17" s="11">
        <f t="shared" si="0"/>
        <v>-71</v>
      </c>
      <c r="G17" s="10">
        <f t="shared" si="1"/>
        <v>0.9211111111111111</v>
      </c>
    </row>
    <row r="18" spans="1:7" ht="10.35" customHeight="1" x14ac:dyDescent="0.25">
      <c r="A18" s="25" t="s">
        <v>9</v>
      </c>
      <c r="B18" s="80"/>
      <c r="C18" s="26">
        <v>107</v>
      </c>
      <c r="D18" s="12">
        <v>738</v>
      </c>
      <c r="E18" s="12">
        <v>900</v>
      </c>
      <c r="F18" s="11">
        <f t="shared" si="0"/>
        <v>-162</v>
      </c>
      <c r="G18" s="10">
        <f t="shared" si="1"/>
        <v>0.82</v>
      </c>
    </row>
    <row r="19" spans="1:7" ht="10.35" customHeight="1" x14ac:dyDescent="0.25">
      <c r="A19" s="25" t="s">
        <v>9</v>
      </c>
      <c r="B19" s="80"/>
      <c r="C19" s="26">
        <v>108</v>
      </c>
      <c r="D19" s="12">
        <v>826</v>
      </c>
      <c r="E19" s="12">
        <v>900</v>
      </c>
      <c r="F19" s="11">
        <f t="shared" si="0"/>
        <v>-74</v>
      </c>
      <c r="G19" s="10">
        <f t="shared" si="1"/>
        <v>0.9177777777777778</v>
      </c>
    </row>
    <row r="20" spans="1:7" ht="10.35" customHeight="1" x14ac:dyDescent="0.25">
      <c r="A20" s="25" t="s">
        <v>9</v>
      </c>
      <c r="B20" s="80"/>
      <c r="C20" s="26">
        <v>109</v>
      </c>
      <c r="D20" s="12">
        <v>830</v>
      </c>
      <c r="E20" s="12">
        <v>900</v>
      </c>
      <c r="F20" s="11">
        <f t="shared" si="0"/>
        <v>-70</v>
      </c>
      <c r="G20" s="10">
        <f t="shared" si="1"/>
        <v>0.92222222222222228</v>
      </c>
    </row>
    <row r="21" spans="1:7" ht="10.35" customHeight="1" x14ac:dyDescent="0.25">
      <c r="A21" s="25" t="s">
        <v>9</v>
      </c>
      <c r="B21" s="80"/>
      <c r="C21" s="26">
        <v>110</v>
      </c>
      <c r="D21" s="12">
        <v>534</v>
      </c>
      <c r="E21" s="12">
        <v>900</v>
      </c>
      <c r="F21" s="11">
        <f t="shared" si="0"/>
        <v>-366</v>
      </c>
      <c r="G21" s="10">
        <f t="shared" si="1"/>
        <v>0.59333333333333338</v>
      </c>
    </row>
    <row r="22" spans="1:7" ht="10.35" customHeight="1" x14ac:dyDescent="0.25">
      <c r="A22" s="25" t="s">
        <v>9</v>
      </c>
      <c r="B22" s="80"/>
      <c r="C22" s="26">
        <v>111</v>
      </c>
      <c r="D22" s="12">
        <v>528</v>
      </c>
      <c r="E22" s="12">
        <v>900</v>
      </c>
      <c r="F22" s="11">
        <f t="shared" si="0"/>
        <v>-372</v>
      </c>
      <c r="G22" s="10">
        <f t="shared" si="1"/>
        <v>0.58666666666666667</v>
      </c>
    </row>
    <row r="23" spans="1:7" ht="10.35" customHeight="1" x14ac:dyDescent="0.25">
      <c r="A23" s="25" t="s">
        <v>9</v>
      </c>
      <c r="B23" s="80"/>
      <c r="C23" s="26">
        <v>112</v>
      </c>
      <c r="D23" s="12">
        <v>657</v>
      </c>
      <c r="E23" s="12">
        <v>900</v>
      </c>
      <c r="F23" s="11">
        <f t="shared" si="0"/>
        <v>-243</v>
      </c>
      <c r="G23" s="10">
        <f t="shared" si="1"/>
        <v>0.73</v>
      </c>
    </row>
    <row r="24" spans="1:7" ht="10.35" customHeight="1" x14ac:dyDescent="0.25">
      <c r="A24" s="25" t="s">
        <v>9</v>
      </c>
      <c r="B24" s="80"/>
      <c r="C24" s="26">
        <v>113</v>
      </c>
      <c r="D24" s="12">
        <v>1370</v>
      </c>
      <c r="E24" s="12">
        <v>900</v>
      </c>
      <c r="F24" s="11">
        <f t="shared" si="0"/>
        <v>470</v>
      </c>
      <c r="G24" s="10">
        <f t="shared" si="1"/>
        <v>1</v>
      </c>
    </row>
    <row r="25" spans="1:7" ht="10.35" customHeight="1" x14ac:dyDescent="0.25">
      <c r="A25" s="25" t="s">
        <v>9</v>
      </c>
      <c r="B25" s="80"/>
      <c r="C25" s="26">
        <v>203</v>
      </c>
      <c r="D25" s="12">
        <v>801</v>
      </c>
      <c r="E25" s="12">
        <v>900</v>
      </c>
      <c r="F25" s="11">
        <f t="shared" si="0"/>
        <v>-99</v>
      </c>
      <c r="G25" s="10">
        <f t="shared" si="1"/>
        <v>0.89</v>
      </c>
    </row>
    <row r="26" spans="1:7" ht="10.35" customHeight="1" x14ac:dyDescent="0.25">
      <c r="A26" s="25" t="s">
        <v>9</v>
      </c>
      <c r="B26" s="80"/>
      <c r="C26" s="26">
        <v>204</v>
      </c>
      <c r="D26" s="12">
        <v>829</v>
      </c>
      <c r="E26" s="12">
        <v>900</v>
      </c>
      <c r="F26" s="11">
        <f t="shared" si="0"/>
        <v>-71</v>
      </c>
      <c r="G26" s="10">
        <f t="shared" si="1"/>
        <v>0.9211111111111111</v>
      </c>
    </row>
    <row r="27" spans="1:7" ht="10.35" customHeight="1" x14ac:dyDescent="0.25">
      <c r="A27" s="25" t="s">
        <v>9</v>
      </c>
      <c r="B27" s="80"/>
      <c r="C27" s="26">
        <v>205</v>
      </c>
      <c r="D27" s="12">
        <v>736</v>
      </c>
      <c r="E27" s="12">
        <v>900</v>
      </c>
      <c r="F27" s="11">
        <f t="shared" si="0"/>
        <v>-164</v>
      </c>
      <c r="G27" s="10">
        <f t="shared" si="1"/>
        <v>0.81777777777777783</v>
      </c>
    </row>
    <row r="28" spans="1:7" ht="10.35" customHeight="1" x14ac:dyDescent="0.25">
      <c r="A28" s="25" t="s">
        <v>9</v>
      </c>
      <c r="B28" s="80"/>
      <c r="C28" s="26">
        <v>206</v>
      </c>
      <c r="D28" s="12">
        <v>826</v>
      </c>
      <c r="E28" s="12">
        <v>900</v>
      </c>
      <c r="F28" s="11">
        <f t="shared" si="0"/>
        <v>-74</v>
      </c>
      <c r="G28" s="10">
        <f t="shared" si="1"/>
        <v>0.9177777777777778</v>
      </c>
    </row>
    <row r="29" spans="1:7" ht="10.35" customHeight="1" x14ac:dyDescent="0.25">
      <c r="A29" s="25" t="s">
        <v>9</v>
      </c>
      <c r="B29" s="80"/>
      <c r="C29" s="26">
        <v>207</v>
      </c>
      <c r="D29" s="12">
        <v>830</v>
      </c>
      <c r="E29" s="12">
        <v>900</v>
      </c>
      <c r="F29" s="11">
        <f t="shared" si="0"/>
        <v>-70</v>
      </c>
      <c r="G29" s="10">
        <f t="shared" si="1"/>
        <v>0.92222222222222228</v>
      </c>
    </row>
    <row r="30" spans="1:7" ht="10.35" customHeight="1" x14ac:dyDescent="0.25">
      <c r="A30" s="25" t="s">
        <v>9</v>
      </c>
      <c r="B30" s="80"/>
      <c r="C30" s="26">
        <v>208</v>
      </c>
      <c r="D30" s="12">
        <v>804</v>
      </c>
      <c r="E30" s="12">
        <v>900</v>
      </c>
      <c r="F30" s="11">
        <f t="shared" si="0"/>
        <v>-96</v>
      </c>
      <c r="G30" s="10">
        <f t="shared" si="1"/>
        <v>0.89333333333333331</v>
      </c>
    </row>
    <row r="31" spans="1:7" ht="10.35" customHeight="1" x14ac:dyDescent="0.25">
      <c r="A31" s="25" t="s">
        <v>9</v>
      </c>
      <c r="B31" s="80"/>
      <c r="C31" s="26">
        <v>209</v>
      </c>
      <c r="D31" s="12">
        <v>609</v>
      </c>
      <c r="E31" s="12">
        <v>900</v>
      </c>
      <c r="F31" s="11">
        <f t="shared" si="0"/>
        <v>-291</v>
      </c>
      <c r="G31" s="10">
        <f t="shared" si="1"/>
        <v>0.67666666666666664</v>
      </c>
    </row>
    <row r="32" spans="1:7" ht="10.35" customHeight="1" x14ac:dyDescent="0.25">
      <c r="A32" s="25" t="s">
        <v>9</v>
      </c>
      <c r="B32" s="80"/>
      <c r="C32" s="26">
        <v>210</v>
      </c>
      <c r="D32" s="12">
        <v>830</v>
      </c>
      <c r="E32" s="12">
        <v>900</v>
      </c>
      <c r="F32" s="11">
        <f t="shared" si="0"/>
        <v>-70</v>
      </c>
      <c r="G32" s="10">
        <f t="shared" si="1"/>
        <v>0.92222222222222228</v>
      </c>
    </row>
    <row r="33" spans="1:7" ht="10.35" customHeight="1" x14ac:dyDescent="0.25">
      <c r="A33" s="25" t="s">
        <v>9</v>
      </c>
      <c r="B33" s="80"/>
      <c r="C33" s="26">
        <v>211</v>
      </c>
      <c r="D33" s="12">
        <v>826</v>
      </c>
      <c r="E33" s="12">
        <v>900</v>
      </c>
      <c r="F33" s="11">
        <f t="shared" si="0"/>
        <v>-74</v>
      </c>
      <c r="G33" s="10">
        <f t="shared" si="1"/>
        <v>0.9177777777777778</v>
      </c>
    </row>
    <row r="34" spans="1:7" ht="10.35" customHeight="1" x14ac:dyDescent="0.25">
      <c r="A34" s="25" t="s">
        <v>9</v>
      </c>
      <c r="B34" s="80"/>
      <c r="C34" s="26">
        <v>212</v>
      </c>
      <c r="D34" s="12">
        <v>829</v>
      </c>
      <c r="E34" s="12">
        <v>900</v>
      </c>
      <c r="F34" s="11">
        <f t="shared" si="0"/>
        <v>-71</v>
      </c>
      <c r="G34" s="10">
        <f t="shared" si="1"/>
        <v>0.9211111111111111</v>
      </c>
    </row>
    <row r="35" spans="1:7" ht="10.35" customHeight="1" x14ac:dyDescent="0.25">
      <c r="A35" s="25" t="s">
        <v>9</v>
      </c>
      <c r="B35" s="80"/>
      <c r="C35" s="26">
        <v>213</v>
      </c>
      <c r="D35" s="12">
        <v>817</v>
      </c>
      <c r="E35" s="12">
        <v>900</v>
      </c>
      <c r="F35" s="11">
        <f t="shared" si="0"/>
        <v>-83</v>
      </c>
      <c r="G35" s="10">
        <f t="shared" si="1"/>
        <v>0.90777777777777779</v>
      </c>
    </row>
    <row r="36" spans="1:7" ht="10.35" customHeight="1" thickBot="1" x14ac:dyDescent="0.3">
      <c r="A36" s="25" t="s">
        <v>9</v>
      </c>
      <c r="B36" s="80"/>
      <c r="C36" s="24">
        <v>214</v>
      </c>
      <c r="D36" s="23">
        <v>824</v>
      </c>
      <c r="E36" s="23">
        <v>900</v>
      </c>
      <c r="F36" s="22">
        <f t="shared" si="0"/>
        <v>-76</v>
      </c>
      <c r="G36" s="21">
        <f t="shared" si="1"/>
        <v>0.91555555555555557</v>
      </c>
    </row>
    <row r="37" spans="1:7" ht="15.75" thickBot="1" x14ac:dyDescent="0.3">
      <c r="A37" s="20"/>
      <c r="B37" s="81"/>
      <c r="C37" s="82" t="s">
        <v>8</v>
      </c>
      <c r="D37" s="71"/>
      <c r="E37" s="71"/>
      <c r="F37" s="71"/>
      <c r="G37" s="3">
        <f>AVERAGE(G11:G36)</f>
        <v>0.87803418803418798</v>
      </c>
    </row>
    <row r="38" spans="1:7" x14ac:dyDescent="0.25">
      <c r="A38" s="73"/>
      <c r="B38" s="74"/>
      <c r="C38" s="19"/>
      <c r="D38" s="19"/>
      <c r="E38" s="18"/>
      <c r="F38" s="18"/>
      <c r="G38" s="18"/>
    </row>
    <row r="39" spans="1:7" ht="3" customHeight="1" x14ac:dyDescent="0.25">
      <c r="A39" s="75"/>
      <c r="B39" s="74"/>
      <c r="C39" s="76"/>
      <c r="D39" s="77"/>
      <c r="E39" s="77"/>
      <c r="F39" s="77"/>
      <c r="G39" s="77"/>
    </row>
    <row r="40" spans="1:7" x14ac:dyDescent="0.25">
      <c r="A40" s="17" t="s">
        <v>7</v>
      </c>
      <c r="B40" s="8"/>
      <c r="C40" s="16"/>
      <c r="D40" s="15"/>
      <c r="E40" s="15"/>
      <c r="F40" s="15"/>
      <c r="G40" s="14"/>
    </row>
    <row r="41" spans="1:7" ht="10.35" customHeight="1" x14ac:dyDescent="0.25">
      <c r="A41" s="9" t="s">
        <v>6</v>
      </c>
      <c r="B41" s="8"/>
      <c r="C41" s="13" t="s">
        <v>2</v>
      </c>
      <c r="D41" s="12">
        <v>5407</v>
      </c>
      <c r="E41" s="12">
        <v>8100</v>
      </c>
      <c r="F41" s="11">
        <f>D41-E41</f>
        <v>-2693</v>
      </c>
      <c r="G41" s="10">
        <f>IF(F41&gt;0,1,D41/E41)</f>
        <v>0.66753086419753083</v>
      </c>
    </row>
    <row r="42" spans="1:7" ht="10.35" customHeight="1" x14ac:dyDescent="0.25">
      <c r="A42" s="9" t="s">
        <v>5</v>
      </c>
      <c r="B42" s="8"/>
      <c r="C42" s="13" t="s">
        <v>2</v>
      </c>
      <c r="D42" s="12">
        <v>3299</v>
      </c>
      <c r="E42" s="12">
        <v>6100</v>
      </c>
      <c r="F42" s="11">
        <f>D42-E42</f>
        <v>-2801</v>
      </c>
      <c r="G42" s="10">
        <f>IF(F42&gt;0,1,D42/E42)</f>
        <v>0.54081967213114757</v>
      </c>
    </row>
    <row r="43" spans="1:7" ht="10.35" customHeight="1" x14ac:dyDescent="0.25">
      <c r="A43" s="9" t="s">
        <v>4</v>
      </c>
      <c r="B43" s="8"/>
      <c r="C43" s="13" t="s">
        <v>2</v>
      </c>
      <c r="D43" s="12">
        <v>8021</v>
      </c>
      <c r="E43" s="12">
        <v>9600</v>
      </c>
      <c r="F43" s="11">
        <f>D43-E43</f>
        <v>-1579</v>
      </c>
      <c r="G43" s="10">
        <f>IF(F43&gt;0,1,D43/E43)</f>
        <v>0.83552083333333338</v>
      </c>
    </row>
    <row r="44" spans="1:7" ht="10.35" customHeight="1" thickBot="1" x14ac:dyDescent="0.3">
      <c r="A44" s="9" t="s">
        <v>3</v>
      </c>
      <c r="B44" s="8"/>
      <c r="C44" s="7" t="s">
        <v>2</v>
      </c>
      <c r="D44" s="6">
        <v>1818</v>
      </c>
      <c r="E44" s="6">
        <v>1350</v>
      </c>
      <c r="F44" s="5">
        <f>D44-E44</f>
        <v>468</v>
      </c>
      <c r="G44" s="4">
        <f>IF(F44&gt;0,1,D44/E44)</f>
        <v>1</v>
      </c>
    </row>
    <row r="45" spans="1:7" ht="15.75" thickBot="1" x14ac:dyDescent="0.3">
      <c r="A45" s="1"/>
      <c r="B45" s="1"/>
      <c r="C45" s="71" t="s">
        <v>1</v>
      </c>
      <c r="D45" s="71"/>
      <c r="E45" s="71"/>
      <c r="F45" s="71"/>
      <c r="G45" s="3">
        <f>AVERAGE(G41:G44)</f>
        <v>0.76096784241550297</v>
      </c>
    </row>
    <row r="46" spans="1:7" ht="3" customHeight="1" thickBot="1" x14ac:dyDescent="0.3">
      <c r="A46" s="1"/>
      <c r="B46" s="1"/>
      <c r="C46" s="1"/>
      <c r="D46" s="1"/>
      <c r="E46" s="1"/>
      <c r="F46" s="1"/>
      <c r="G46" s="1"/>
    </row>
    <row r="47" spans="1:7" ht="15.75" thickBot="1" x14ac:dyDescent="0.3">
      <c r="A47" s="1"/>
      <c r="B47" s="1"/>
      <c r="C47" s="72" t="s">
        <v>0</v>
      </c>
      <c r="D47" s="72"/>
      <c r="E47" s="72"/>
      <c r="F47" s="72"/>
      <c r="G47" s="2">
        <f>AVERAGE(G45,G37)</f>
        <v>0.81950101522484542</v>
      </c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16">
    <mergeCell ref="A1:G1"/>
    <mergeCell ref="A3:B3"/>
    <mergeCell ref="A4:B4"/>
    <mergeCell ref="C45:F45"/>
    <mergeCell ref="C47:F47"/>
    <mergeCell ref="A38:B39"/>
    <mergeCell ref="C39:G39"/>
    <mergeCell ref="C9:G9"/>
    <mergeCell ref="B12:B37"/>
    <mergeCell ref="C37:F37"/>
    <mergeCell ref="A7:A8"/>
    <mergeCell ref="B7:B8"/>
    <mergeCell ref="C7:C8"/>
    <mergeCell ref="D7:G7"/>
    <mergeCell ref="A2:B2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2013-02-06T20:59:11Z</dcterms:created>
  <dcterms:modified xsi:type="dcterms:W3CDTF">2013-02-08T18:22:03Z</dcterms:modified>
</cp:coreProperties>
</file>