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45" windowWidth="18780" windowHeight="12585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concurrentCalc="0"/>
</workbook>
</file>

<file path=xl/calcChain.xml><?xml version="1.0" encoding="utf-8"?>
<calcChain xmlns="http://schemas.openxmlformats.org/spreadsheetml/2006/main">
  <c r="C34" i="2" l="1"/>
  <c r="C36" i="2"/>
  <c r="C30" i="2"/>
  <c r="C32" i="2"/>
  <c r="C14" i="2"/>
  <c r="C12" i="2"/>
  <c r="C8" i="2"/>
  <c r="C10" i="2"/>
  <c r="C4" i="2"/>
  <c r="C2" i="2"/>
  <c r="C1" i="2"/>
  <c r="C2" i="1"/>
  <c r="C3" i="1"/>
  <c r="C4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9" i="1"/>
  <c r="G29" i="1"/>
  <c r="F30" i="1"/>
  <c r="G30" i="1"/>
  <c r="F31" i="1"/>
  <c r="G31" i="1"/>
  <c r="F32" i="1"/>
  <c r="G32" i="1"/>
  <c r="F33" i="1"/>
  <c r="G33" i="1"/>
  <c r="G25" i="1"/>
  <c r="G34" i="1"/>
  <c r="G36" i="1"/>
</calcChain>
</file>

<file path=xl/sharedStrings.xml><?xml version="1.0" encoding="utf-8"?>
<sst xmlns="http://schemas.openxmlformats.org/spreadsheetml/2006/main" count="66" uniqueCount="44">
  <si>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</si>
  <si>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</si>
  <si>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</si>
  <si>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</si>
  <si>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</si>
  <si>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</si>
  <si>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 xml:space="preserve">Media Center </t>
  </si>
  <si>
    <t>Food Services</t>
  </si>
  <si>
    <t>Specialized  Spaces:</t>
  </si>
  <si>
    <t xml:space="preserve">Classroom Adequacy % Score =  </t>
  </si>
  <si>
    <t>General Classroom (Grades 1-3)</t>
  </si>
  <si>
    <t>Kindergarten Classroom</t>
  </si>
  <si>
    <t>Pre-Kindergarten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</si>
  <si>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</si>
  <si>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</si>
  <si>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</si>
  <si>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</si>
  <si>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</si>
  <si>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</si>
  <si>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</si>
  <si>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</si>
  <si>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</si>
  <si>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</si>
  <si>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</si>
  <si>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</si>
  <si>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</si>
  <si>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</si>
  <si>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</si>
  <si>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+ 2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</si>
  <si>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</si>
  <si>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</si>
  <si>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</si>
  <si>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</si>
  <si>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</si>
  <si>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</si>
  <si>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2011/12 Enrollment = </t>
  </si>
  <si>
    <t>IN MAPLE</t>
  </si>
  <si>
    <t xml:space="preserve">Historic 2005 LRFP Capacity = </t>
  </si>
  <si>
    <t xml:space="preserve">Adjusted 2012 Capacity = </t>
  </si>
  <si>
    <t xml:space="preserve">Recent Occupancy % = </t>
  </si>
  <si>
    <t>NA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</si>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</sst>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</cellStyleXfs>
  <cellXfs count="80">
    <xf numFmtId="0" fontId="0" fillId="0" borderId="0" xfId="0"/>
    <xf numFmtId="9" fontId="2" fillId="0" borderId="1" xfId="3" applyFont="1" applyBorder="1" applyAlignment="1">
      <alignment horizontal="right" vertical="top"/>
    </xf>
    <xf numFmtId="9" fontId="2" fillId="0" borderId="3" xfId="3" applyFont="1" applyBorder="1" applyAlignment="1">
      <alignment horizontal="right" vertical="top"/>
    </xf>
    <xf numFmtId="9" fontId="4" fillId="0" borderId="4" xfId="3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0" fontId="4" fillId="0" borderId="5" xfId="4" applyFont="1" applyBorder="1" applyAlignment="1">
      <alignment horizontal="right" vertical="top"/>
    </xf>
    <xf numFmtId="0" fontId="4" fillId="0" borderId="6" xfId="4" applyFont="1" applyBorder="1" applyAlignment="1">
      <alignment horizontal="center" vertical="top"/>
    </xf>
    <xf numFmtId="0" fontId="3" fillId="0" borderId="0" xfId="4" applyBorder="1" applyAlignment="1">
      <alignment horizontal="left" vertical="top"/>
    </xf>
    <xf numFmtId="0" fontId="4" fillId="0" borderId="7" xfId="4" applyFont="1" applyBorder="1" applyAlignment="1">
      <alignment horizontal="left" vertical="top"/>
    </xf>
    <xf numFmtId="9" fontId="4" fillId="0" borderId="8" xfId="3" applyFont="1" applyBorder="1" applyAlignment="1">
      <alignment horizontal="right" vertical="top"/>
    </xf>
    <xf numFmtId="164" fontId="4" fillId="0" borderId="9" xfId="4" applyNumberFormat="1" applyFont="1" applyBorder="1" applyAlignment="1">
      <alignment horizontal="right" vertical="top"/>
    </xf>
    <xf numFmtId="0" fontId="4" fillId="0" borderId="9" xfId="4" applyFont="1" applyBorder="1" applyAlignment="1">
      <alignment horizontal="right" vertical="top"/>
    </xf>
    <xf numFmtId="0" fontId="4" fillId="0" borderId="10" xfId="4" applyFont="1" applyBorder="1" applyAlignment="1">
      <alignment horizontal="center" vertical="top"/>
    </xf>
    <xf numFmtId="0" fontId="3" fillId="0" borderId="11" xfId="4" applyBorder="1" applyAlignment="1">
      <alignment horizontal="left" vertical="top"/>
    </xf>
    <xf numFmtId="0" fontId="3" fillId="0" borderId="12" xfId="4" applyBorder="1" applyAlignment="1">
      <alignment horizontal="left" vertical="top"/>
    </xf>
    <xf numFmtId="0" fontId="3" fillId="0" borderId="13" xfId="4" applyBorder="1" applyAlignment="1">
      <alignment horizontal="left" vertical="top"/>
    </xf>
    <xf numFmtId="0" fontId="5" fillId="0" borderId="14" xfId="4" applyFont="1" applyBorder="1" applyAlignment="1">
      <alignment horizontal="left" vertical="top"/>
    </xf>
    <xf numFmtId="0" fontId="6" fillId="0" borderId="17" xfId="4" applyFont="1" applyBorder="1" applyAlignment="1">
      <alignment horizontal="left" vertical="top"/>
    </xf>
    <xf numFmtId="0" fontId="3" fillId="0" borderId="17" xfId="4" applyBorder="1" applyAlignment="1">
      <alignment horizontal="left" vertical="top"/>
    </xf>
    <xf numFmtId="0" fontId="4" fillId="0" borderId="17" xfId="4" applyFont="1" applyBorder="1" applyAlignment="1">
      <alignment horizontal="left" vertical="top"/>
    </xf>
    <xf numFmtId="9" fontId="4" fillId="0" borderId="21" xfId="3" applyFont="1" applyBorder="1" applyAlignment="1">
      <alignment horizontal="right" vertical="top"/>
    </xf>
    <xf numFmtId="164" fontId="4" fillId="0" borderId="22" xfId="4" applyNumberFormat="1" applyFont="1" applyBorder="1" applyAlignment="1">
      <alignment horizontal="right" vertical="top"/>
    </xf>
    <xf numFmtId="0" fontId="4" fillId="0" borderId="22" xfId="4" applyFont="1" applyBorder="1" applyAlignment="1">
      <alignment horizontal="right" vertical="top"/>
    </xf>
    <xf numFmtId="0" fontId="8" fillId="0" borderId="22" xfId="5" applyFont="1" applyBorder="1"/>
    <xf numFmtId="0" fontId="8" fillId="0" borderId="22" xfId="5" applyFont="1" applyBorder="1" applyAlignment="1">
      <alignment horizontal="center"/>
    </xf>
    <xf numFmtId="0" fontId="8" fillId="0" borderId="24" xfId="5" applyFont="1" applyBorder="1"/>
    <xf numFmtId="0" fontId="8" fillId="0" borderId="9" xfId="5" applyFont="1" applyBorder="1"/>
    <xf numFmtId="0" fontId="8" fillId="0" borderId="9" xfId="5" applyFont="1" applyBorder="1" applyAlignment="1">
      <alignment horizontal="center"/>
    </xf>
    <xf numFmtId="0" fontId="3" fillId="0" borderId="23" xfId="4" applyBorder="1" applyAlignment="1">
      <alignment horizontal="left" vertical="top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5" fillId="0" borderId="9" xfId="4" applyFont="1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3" fillId="0" borderId="0" xfId="4"/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15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15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15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15" xfId="3" applyFont="1" applyBorder="1" applyAlignment="1">
      <alignment horizontal="right"/>
    </xf>
    <xf numFmtId="0" fontId="16" fillId="0" borderId="15" xfId="4" applyFont="1" applyBorder="1" applyAlignment="1">
      <alignment horizontal="right"/>
    </xf>
    <xf numFmtId="0" fontId="12" fillId="0" borderId="0" xfId="6" applyFont="1" applyAlignment="1">
      <alignment horizontal="right"/>
    </xf>
    <xf numFmtId="0" fontId="11" fillId="0" borderId="0" xfId="6" applyFont="1" applyAlignment="1">
      <alignment horizontal="left" wrapText="1"/>
    </xf>
    <xf numFmtId="0" fontId="14" fillId="0" borderId="0" xfId="6" applyFont="1" applyAlignment="1">
      <alignment horizontal="right"/>
    </xf>
    <xf numFmtId="0" fontId="10" fillId="0" borderId="0" xfId="6" applyFont="1" applyAlignment="1">
      <alignment horizontal="right"/>
    </xf>
    <xf numFmtId="0" fontId="4" fillId="0" borderId="9" xfId="4" applyFont="1" applyBorder="1" applyAlignment="1">
      <alignment horizontal="left" vertical="top" wrapText="1"/>
    </xf>
    <xf numFmtId="0" fontId="3" fillId="0" borderId="23" xfId="4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13" fillId="0" borderId="0" xfId="6" applyFont="1" applyAlignment="1">
      <alignment horizontal="left"/>
    </xf>
    <xf numFmtId="0" fontId="2" fillId="0" borderId="0" xfId="4" applyFont="1" applyBorder="1" applyAlignment="1">
      <alignment horizontal="right" vertical="top"/>
    </xf>
    <xf numFmtId="0" fontId="2" fillId="0" borderId="2" xfId="4" applyFont="1" applyBorder="1" applyAlignment="1">
      <alignment horizontal="right" vertical="top"/>
    </xf>
    <xf numFmtId="0" fontId="3" fillId="0" borderId="18" xfId="4" applyBorder="1" applyAlignment="1">
      <alignment horizontal="left" vertical="top"/>
    </xf>
    <xf numFmtId="0" fontId="3" fillId="0" borderId="0" xfId="4"/>
    <xf numFmtId="0" fontId="3" fillId="0" borderId="16" xfId="4" applyBorder="1" applyAlignment="1">
      <alignment horizontal="left" vertical="top"/>
    </xf>
    <xf numFmtId="0" fontId="3" fillId="0" borderId="15" xfId="4" applyBorder="1" applyAlignment="1">
      <alignment horizontal="left" vertical="top"/>
    </xf>
    <xf numFmtId="0" fontId="3" fillId="0" borderId="26" xfId="4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3" fillId="0" borderId="23" xfId="4" applyBorder="1" applyAlignment="1">
      <alignment horizontal="left" vertical="top"/>
    </xf>
    <xf numFmtId="0" fontId="3" fillId="0" borderId="20" xfId="4" applyBorder="1" applyAlignment="1">
      <alignment horizontal="left" vertical="top"/>
    </xf>
    <xf numFmtId="0" fontId="2" fillId="0" borderId="19" xfId="4" applyFont="1" applyBorder="1" applyAlignment="1">
      <alignment horizontal="right" vertical="top"/>
    </xf>
  </cellXfs>
  <cellStyles count="8">
    <cellStyle name="Comma" xfId="1" builtinId="3"/>
    <cellStyle name="Currency" xfId="2" builtinId="4"/>
    <cellStyle name="Normal" xfId="0" builtinId="0"/>
    <cellStyle name="Normal 2" xfId="6"/>
    <cellStyle name="Normal 3" xfId="4"/>
    <cellStyle name="Normal 4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40004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80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ple_Avenue_Annex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 refreshError="1"/>
      <sheetData sheetId="1">
        <row r="1">
          <cell r="C1" t="str">
            <v>Maple Avenue Annex</v>
          </cell>
        </row>
        <row r="2">
          <cell r="C2">
            <v>20552</v>
          </cell>
        </row>
        <row r="5">
          <cell r="C5">
            <v>72</v>
          </cell>
        </row>
        <row r="65">
          <cell r="H65">
            <v>4238850</v>
          </cell>
          <cell r="P65">
            <v>1267984.862375</v>
          </cell>
          <cell r="Q65">
            <v>0.29913416666666665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41"/>
  <sheetViews>
    <sheetView tabSelected="1" workbookViewId="0">
      <selection activeCell="C28" sqref="C28"/>
    </sheetView>
  </sheetViews>
  <sheetFormatPr defaultColWidth="9.140625" defaultRowHeight="15" x14ac:dyDescent="0.25"/>
  <cols>
    <col min="1" max="1" width="38.140625" style="42" customWidth="1"/>
    <col min="2" max="2" width="1.5703125" style="42" customWidth="1"/>
    <col min="3" max="3" width="14.140625" style="42" customWidth="1"/>
    <col min="4" max="4" width="7.42578125" style="42" customWidth="1"/>
    <col min="5" max="5" width="8.7109375" style="42" customWidth="1"/>
    <col min="6" max="6" width="6.7109375" style="42" customWidth="1"/>
    <col min="7" max="10" width="7.28515625" style="42" customWidth="1"/>
    <col min="11" max="11" width="0.5703125" style="42" customWidth="1"/>
    <col min="12" max="12" width="16.5703125" style="42" customWidth="1"/>
    <col min="13" max="16384" width="9.140625" style="42"/>
  </cols>
  <sheetData>
    <row r="1" spans="1:16" s="43" customFormat="1" ht="20.25" customHeight="1" x14ac:dyDescent="0.3">
      <c r="A1" s="60" t="s">
        <v>24</v>
      </c>
      <c r="B1" s="60"/>
      <c r="C1" s="61" t="str">
        <f>'[1]Uniformat FCI'!C1:G1</f>
        <v>Maple Avenue Annex</v>
      </c>
      <c r="D1" s="61"/>
      <c r="E1" s="61"/>
      <c r="F1" s="62" t="s">
        <v>26</v>
      </c>
      <c r="G1" s="62"/>
      <c r="H1" s="62"/>
      <c r="I1" s="62"/>
      <c r="J1" s="62"/>
      <c r="K1" s="62"/>
      <c r="L1" s="62"/>
      <c r="M1" s="41"/>
      <c r="N1" s="41"/>
      <c r="O1" s="41"/>
      <c r="P1" s="40"/>
    </row>
    <row r="2" spans="1:16" s="43" customFormat="1" ht="15" customHeight="1" x14ac:dyDescent="0.25">
      <c r="A2" s="63" t="s">
        <v>23</v>
      </c>
      <c r="B2" s="63"/>
      <c r="C2" s="44">
        <f>'[1]Uniformat FCI'!C2</f>
        <v>20552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s="43" customFormat="1" ht="15" customHeight="1" x14ac:dyDescent="0.25">
      <c r="A3" s="63" t="s">
        <v>27</v>
      </c>
      <c r="B3" s="63"/>
      <c r="C3" s="45" t="s">
        <v>28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43" customFormat="1" ht="15" customHeight="1" x14ac:dyDescent="0.25">
      <c r="A4" s="63" t="s">
        <v>22</v>
      </c>
      <c r="B4" s="63"/>
      <c r="C4" s="46">
        <f>'[1]Uniformat FCI'!C5</f>
        <v>72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s="43" customFormat="1" ht="15" customHeight="1" x14ac:dyDescent="0.25">
      <c r="A5" s="47"/>
      <c r="B5" s="47"/>
      <c r="C5" s="38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s="43" customFormat="1" ht="15" customHeight="1" x14ac:dyDescent="0.25">
      <c r="A6" s="47" t="s">
        <v>29</v>
      </c>
      <c r="B6" s="47"/>
      <c r="C6" s="38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7.5" customHeight="1" x14ac:dyDescent="0.25">
      <c r="A7" s="48"/>
      <c r="B7" s="48"/>
      <c r="C7" s="48"/>
    </row>
    <row r="8" spans="1:16" x14ac:dyDescent="0.25">
      <c r="A8" s="49" t="s">
        <v>30</v>
      </c>
      <c r="B8" s="48"/>
      <c r="C8" s="50">
        <f>'[1]Uniformat FCI'!Q65</f>
        <v>0.29913416666666665</v>
      </c>
    </row>
    <row r="9" spans="1:16" ht="3.75" customHeight="1" x14ac:dyDescent="0.25">
      <c r="A9" s="48"/>
      <c r="B9" s="48"/>
      <c r="C9" s="51"/>
    </row>
    <row r="10" spans="1:16" x14ac:dyDescent="0.25">
      <c r="A10" s="49" t="s">
        <v>31</v>
      </c>
      <c r="B10" s="48"/>
      <c r="C10" s="50" t="str">
        <f>IF(C8&lt;6%,"VERY GOOD",IF(AND(C8&lt;21%,C8&gt;=6%),"GOOD",IF(AND(C8&lt;36%,C8&gt;=21%),"FAIR",IF(AND(C8&lt;51%,C8&gt;=36%),"POOR",IF(C8&gt;50%,"VERY POOR",0)))))</f>
        <v>FAIR</v>
      </c>
    </row>
    <row r="11" spans="1:16" ht="3.75" customHeight="1" x14ac:dyDescent="0.25">
      <c r="A11" s="48"/>
      <c r="B11" s="48"/>
      <c r="C11" s="51"/>
    </row>
    <row r="12" spans="1:16" x14ac:dyDescent="0.25">
      <c r="A12" s="49" t="s">
        <v>32</v>
      </c>
      <c r="B12" s="48"/>
      <c r="C12" s="52">
        <f>'[1]Uniformat FCI'!P65</f>
        <v>1267984.862375</v>
      </c>
    </row>
    <row r="13" spans="1:16" ht="3.75" customHeight="1" x14ac:dyDescent="0.25">
      <c r="A13" s="49"/>
      <c r="B13" s="48"/>
      <c r="C13" s="51"/>
    </row>
    <row r="14" spans="1:16" x14ac:dyDescent="0.25">
      <c r="A14" s="49" t="s">
        <v>33</v>
      </c>
      <c r="B14" s="48"/>
      <c r="C14" s="52">
        <f>'[1]Uniformat FCI'!H65</f>
        <v>4238850</v>
      </c>
    </row>
    <row r="15" spans="1:16" ht="3.75" customHeight="1" x14ac:dyDescent="0.25">
      <c r="A15" s="48"/>
      <c r="B15" s="48"/>
      <c r="C15" s="53"/>
    </row>
    <row r="16" spans="1:16" x14ac:dyDescent="0.25">
      <c r="A16" s="49"/>
      <c r="B16" s="48"/>
      <c r="C16" s="53"/>
    </row>
    <row r="17" spans="1:3" ht="15" customHeight="1" x14ac:dyDescent="0.25">
      <c r="A17" s="54" t="s">
        <v>34</v>
      </c>
      <c r="B17" s="48"/>
      <c r="C17" s="53"/>
    </row>
    <row r="18" spans="1:3" ht="7.5" customHeight="1" x14ac:dyDescent="0.25">
      <c r="A18" s="48"/>
      <c r="B18" s="48"/>
      <c r="C18" s="55"/>
    </row>
    <row r="19" spans="1:3" x14ac:dyDescent="0.25">
      <c r="A19" s="49" t="s">
        <v>35</v>
      </c>
      <c r="B19" s="48"/>
      <c r="C19" s="56" t="s">
        <v>36</v>
      </c>
    </row>
    <row r="20" spans="1:3" ht="3.75" customHeight="1" x14ac:dyDescent="0.25">
      <c r="A20" s="48"/>
      <c r="B20" s="48"/>
      <c r="C20" s="51"/>
    </row>
    <row r="21" spans="1:3" x14ac:dyDescent="0.25">
      <c r="A21" s="49" t="s">
        <v>37</v>
      </c>
      <c r="B21" s="48"/>
      <c r="C21" s="56">
        <v>157</v>
      </c>
    </row>
    <row r="22" spans="1:3" ht="3.95" customHeight="1" x14ac:dyDescent="0.25">
      <c r="A22" s="49"/>
      <c r="B22" s="48"/>
      <c r="C22" s="57"/>
    </row>
    <row r="23" spans="1:3" x14ac:dyDescent="0.25">
      <c r="A23" s="49" t="s">
        <v>38</v>
      </c>
      <c r="B23" s="48"/>
      <c r="C23" s="56" t="s">
        <v>36</v>
      </c>
    </row>
    <row r="24" spans="1:3" ht="3.75" customHeight="1" x14ac:dyDescent="0.25">
      <c r="A24" s="49"/>
      <c r="B24" s="48"/>
      <c r="C24" s="51"/>
    </row>
    <row r="25" spans="1:3" x14ac:dyDescent="0.25">
      <c r="A25" s="49" t="s">
        <v>39</v>
      </c>
      <c r="B25" s="48"/>
      <c r="C25" s="58" t="s">
        <v>40</v>
      </c>
    </row>
    <row r="26" spans="1:3" ht="3.75" customHeight="1" x14ac:dyDescent="0.25">
      <c r="A26" s="48"/>
      <c r="B26" s="48"/>
      <c r="C26" s="53"/>
    </row>
    <row r="27" spans="1:3" x14ac:dyDescent="0.25">
      <c r="A27" s="48"/>
      <c r="B27" s="48"/>
      <c r="C27" s="53"/>
    </row>
    <row r="28" spans="1:3" ht="15" customHeight="1" x14ac:dyDescent="0.25">
      <c r="A28" s="54" t="s">
        <v>41</v>
      </c>
      <c r="B28" s="48"/>
      <c r="C28" s="53"/>
    </row>
    <row r="29" spans="1:3" ht="7.5" customHeight="1" x14ac:dyDescent="0.25">
      <c r="A29" s="48"/>
      <c r="B29" s="48"/>
      <c r="C29" s="53"/>
    </row>
    <row r="30" spans="1:3" x14ac:dyDescent="0.25">
      <c r="A30" s="49" t="s">
        <v>9</v>
      </c>
      <c r="B30" s="48"/>
      <c r="C30" s="58">
        <f>'Education Adequecy'!G25</f>
        <v>0.5140911101282617</v>
      </c>
    </row>
    <row r="31" spans="1:3" ht="3.75" customHeight="1" x14ac:dyDescent="0.25">
      <c r="A31" s="48"/>
      <c r="B31" s="48"/>
      <c r="C31" s="53"/>
    </row>
    <row r="32" spans="1:3" x14ac:dyDescent="0.25">
      <c r="A32" s="49" t="s">
        <v>42</v>
      </c>
      <c r="B32" s="48"/>
      <c r="C32" s="59" t="str">
        <f>IF(C30&lt;66%,"VERY POOR",IF(AND(C30&lt;76%,C30&gt;=66%),"POOR",IF(AND(C30&lt;86%,C30&gt;=76%),"FAIR",IF(AND(C30&lt;96%,C30&gt;=86%),"GOOD",IF(C30&gt;=96%,"VERY GOOD",0)))))</f>
        <v>VERY POOR</v>
      </c>
    </row>
    <row r="33" spans="1:3" ht="3.75" customHeight="1" x14ac:dyDescent="0.25">
      <c r="A33" s="49"/>
      <c r="B33" s="48"/>
      <c r="C33" s="53"/>
    </row>
    <row r="34" spans="1:3" x14ac:dyDescent="0.25">
      <c r="A34" s="49" t="s">
        <v>1</v>
      </c>
      <c r="B34" s="48"/>
      <c r="C34" s="58">
        <f>'Education Adequecy'!G34</f>
        <v>0.3451947647058824</v>
      </c>
    </row>
    <row r="35" spans="1:3" ht="3.75" customHeight="1" x14ac:dyDescent="0.25">
      <c r="A35" s="48"/>
      <c r="B35" s="48"/>
      <c r="C35" s="53"/>
    </row>
    <row r="36" spans="1:3" x14ac:dyDescent="0.25">
      <c r="A36" s="49" t="s">
        <v>43</v>
      </c>
      <c r="B36" s="48"/>
      <c r="C36" s="59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48"/>
      <c r="B37" s="48"/>
      <c r="C37" s="48"/>
    </row>
    <row r="38" spans="1:3" x14ac:dyDescent="0.25">
      <c r="A38" s="48"/>
      <c r="B38" s="48"/>
      <c r="C38" s="48"/>
    </row>
    <row r="39" spans="1:3" x14ac:dyDescent="0.25">
      <c r="A39" s="48"/>
      <c r="B39" s="48"/>
      <c r="C39" s="48"/>
    </row>
    <row r="40" spans="1:3" x14ac:dyDescent="0.25">
      <c r="A40" s="48"/>
      <c r="B40" s="48"/>
      <c r="C40" s="48"/>
    </row>
    <row r="41" spans="1:3" x14ac:dyDescent="0.25">
      <c r="A41" s="48"/>
      <c r="B41" s="48"/>
      <c r="C41" s="48"/>
    </row>
  </sheetData>
  <mergeCells count="6">
    <mergeCell ref="A4:B4"/>
    <mergeCell ref="A1:B1"/>
    <mergeCell ref="C1:E1"/>
    <mergeCell ref="F1:L1"/>
    <mergeCell ref="A2:B2"/>
    <mergeCell ref="A3:B3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6"/>
  <sheetViews>
    <sheetView workbookViewId="0">
      <selection activeCell="C34" sqref="C34:F34"/>
    </sheetView>
  </sheetViews>
  <sheetFormatPr defaultRowHeight="15" x14ac:dyDescent="0.25"/>
  <cols>
    <col min="1" max="1" width="33" customWidth="1"/>
    <col min="2" max="2" width="0.5703125" customWidth="1"/>
  </cols>
  <sheetData>
    <row r="1" spans="1:11" ht="18" x14ac:dyDescent="0.25">
      <c r="A1" s="68" t="s">
        <v>25</v>
      </c>
      <c r="B1" s="68"/>
      <c r="C1" s="68"/>
      <c r="D1" s="68"/>
      <c r="E1" s="68"/>
      <c r="F1" s="68"/>
      <c r="G1" s="68"/>
      <c r="H1" s="42"/>
      <c r="I1" s="42"/>
      <c r="J1" s="42"/>
      <c r="K1" s="42"/>
    </row>
    <row r="2" spans="1:11" ht="18" x14ac:dyDescent="0.25">
      <c r="A2" s="60" t="s">
        <v>24</v>
      </c>
      <c r="B2" s="60"/>
      <c r="C2" s="61" t="str">
        <f>'[1]Uniformat FCI'!C1:G1</f>
        <v>Maple Avenue Annex</v>
      </c>
      <c r="D2" s="61"/>
      <c r="E2" s="61"/>
      <c r="F2" s="61"/>
      <c r="G2" s="61"/>
      <c r="H2" s="41"/>
      <c r="I2" s="41"/>
      <c r="J2" s="41"/>
      <c r="K2" s="40"/>
    </row>
    <row r="3" spans="1:11" x14ac:dyDescent="0.25">
      <c r="A3" s="63" t="s">
        <v>23</v>
      </c>
      <c r="B3" s="63"/>
      <c r="C3" s="39">
        <f>'[1]Uniformat FCI'!C2</f>
        <v>20552</v>
      </c>
      <c r="D3" s="37"/>
      <c r="E3" s="37"/>
      <c r="F3" s="37"/>
      <c r="G3" s="37"/>
      <c r="H3" s="37"/>
      <c r="I3" s="37"/>
      <c r="J3" s="37"/>
      <c r="K3" s="37"/>
    </row>
    <row r="4" spans="1:11" x14ac:dyDescent="0.25">
      <c r="A4" s="63" t="s">
        <v>22</v>
      </c>
      <c r="B4" s="63"/>
      <c r="C4" s="38">
        <f>'[1]Uniformat FCI'!C5</f>
        <v>72</v>
      </c>
      <c r="D4" s="37"/>
      <c r="E4" s="37"/>
      <c r="F4" s="37"/>
      <c r="G4" s="37"/>
      <c r="H4" s="37"/>
      <c r="I4" s="37"/>
      <c r="J4" s="37"/>
      <c r="K4" s="37"/>
    </row>
    <row r="7" spans="1:11" x14ac:dyDescent="0.25">
      <c r="A7" s="64" t="s">
        <v>19</v>
      </c>
      <c r="B7" s="65"/>
      <c r="C7" s="64" t="s">
        <v>21</v>
      </c>
      <c r="D7" s="66" t="s">
        <v>20</v>
      </c>
      <c r="E7" s="66"/>
      <c r="F7" s="66"/>
      <c r="G7" s="67"/>
    </row>
    <row r="8" spans="1:11" ht="16.5" x14ac:dyDescent="0.25">
      <c r="A8" s="64" t="s">
        <v>19</v>
      </c>
      <c r="B8" s="65"/>
      <c r="C8" s="64" t="s">
        <v>18</v>
      </c>
      <c r="D8" s="36" t="s">
        <v>17</v>
      </c>
      <c r="E8" s="36" t="s">
        <v>16</v>
      </c>
      <c r="F8" s="36" t="s">
        <v>15</v>
      </c>
      <c r="G8" s="35" t="s">
        <v>14</v>
      </c>
    </row>
    <row r="9" spans="1:11" ht="3" customHeight="1" x14ac:dyDescent="0.25">
      <c r="A9" s="34"/>
      <c r="B9" s="7"/>
      <c r="C9" s="75"/>
      <c r="D9" s="76"/>
      <c r="E9" s="76"/>
      <c r="F9" s="76"/>
      <c r="G9" s="76"/>
    </row>
    <row r="10" spans="1:11" x14ac:dyDescent="0.25">
      <c r="A10" s="33" t="s">
        <v>13</v>
      </c>
      <c r="B10" s="28"/>
      <c r="C10" s="32"/>
      <c r="D10" s="31"/>
      <c r="E10" s="30"/>
      <c r="F10" s="30"/>
      <c r="G10" s="29"/>
    </row>
    <row r="11" spans="1:11" ht="10.35" customHeight="1" x14ac:dyDescent="0.25">
      <c r="A11" s="25" t="s">
        <v>12</v>
      </c>
      <c r="B11" s="28"/>
      <c r="C11" s="27">
        <v>300</v>
      </c>
      <c r="D11" s="26">
        <v>229</v>
      </c>
      <c r="E11" s="11">
        <v>950</v>
      </c>
      <c r="F11" s="10">
        <f t="shared" ref="F11:F24" si="0">D11-E11</f>
        <v>-721</v>
      </c>
      <c r="G11" s="9">
        <f t="shared" ref="G11:G24" si="1">IF(F11&gt;0,1,D11/E11)</f>
        <v>0.24105263157894738</v>
      </c>
    </row>
    <row r="12" spans="1:11" ht="10.35" customHeight="1" x14ac:dyDescent="0.25">
      <c r="A12" s="25" t="s">
        <v>12</v>
      </c>
      <c r="B12" s="77"/>
      <c r="C12" s="27">
        <v>301</v>
      </c>
      <c r="D12" s="26">
        <v>491</v>
      </c>
      <c r="E12" s="11">
        <v>950</v>
      </c>
      <c r="F12" s="10">
        <f t="shared" si="0"/>
        <v>-459</v>
      </c>
      <c r="G12" s="9">
        <f t="shared" si="1"/>
        <v>0.51684210526315788</v>
      </c>
    </row>
    <row r="13" spans="1:11" ht="10.35" customHeight="1" x14ac:dyDescent="0.25">
      <c r="A13" s="25" t="s">
        <v>12</v>
      </c>
      <c r="B13" s="77"/>
      <c r="C13" s="27">
        <v>303</v>
      </c>
      <c r="D13" s="26">
        <v>586</v>
      </c>
      <c r="E13" s="11">
        <v>950</v>
      </c>
      <c r="F13" s="10">
        <f t="shared" si="0"/>
        <v>-364</v>
      </c>
      <c r="G13" s="9">
        <f t="shared" si="1"/>
        <v>0.61684210526315786</v>
      </c>
    </row>
    <row r="14" spans="1:11" ht="10.35" customHeight="1" x14ac:dyDescent="0.25">
      <c r="A14" s="25" t="s">
        <v>11</v>
      </c>
      <c r="B14" s="77"/>
      <c r="C14" s="27">
        <v>101</v>
      </c>
      <c r="D14" s="26">
        <v>432</v>
      </c>
      <c r="E14" s="11">
        <v>950</v>
      </c>
      <c r="F14" s="10">
        <f t="shared" si="0"/>
        <v>-518</v>
      </c>
      <c r="G14" s="9">
        <f t="shared" si="1"/>
        <v>0.45473684210526316</v>
      </c>
    </row>
    <row r="15" spans="1:11" ht="10.35" customHeight="1" x14ac:dyDescent="0.25">
      <c r="A15" s="25" t="s">
        <v>11</v>
      </c>
      <c r="B15" s="77"/>
      <c r="C15" s="27">
        <v>102</v>
      </c>
      <c r="D15" s="26">
        <v>432</v>
      </c>
      <c r="E15" s="11">
        <v>950</v>
      </c>
      <c r="F15" s="10">
        <f t="shared" si="0"/>
        <v>-518</v>
      </c>
      <c r="G15" s="9">
        <f t="shared" si="1"/>
        <v>0.45473684210526316</v>
      </c>
    </row>
    <row r="16" spans="1:11" ht="10.35" customHeight="1" x14ac:dyDescent="0.25">
      <c r="A16" s="25" t="s">
        <v>11</v>
      </c>
      <c r="B16" s="77"/>
      <c r="C16" s="27">
        <v>104</v>
      </c>
      <c r="D16" s="26">
        <v>456</v>
      </c>
      <c r="E16" s="11">
        <v>950</v>
      </c>
      <c r="F16" s="10">
        <f t="shared" si="0"/>
        <v>-494</v>
      </c>
      <c r="G16" s="9">
        <f t="shared" si="1"/>
        <v>0.48</v>
      </c>
    </row>
    <row r="17" spans="1:7" ht="10.35" customHeight="1" x14ac:dyDescent="0.25">
      <c r="A17" s="25" t="s">
        <v>11</v>
      </c>
      <c r="B17" s="77"/>
      <c r="C17" s="27">
        <v>106</v>
      </c>
      <c r="D17" s="26">
        <v>428</v>
      </c>
      <c r="E17" s="11">
        <v>950</v>
      </c>
      <c r="F17" s="10">
        <f t="shared" si="0"/>
        <v>-522</v>
      </c>
      <c r="G17" s="9">
        <f t="shared" si="1"/>
        <v>0.45052631578947366</v>
      </c>
    </row>
    <row r="18" spans="1:7" ht="10.35" customHeight="1" x14ac:dyDescent="0.25">
      <c r="A18" s="25" t="s">
        <v>11</v>
      </c>
      <c r="B18" s="77"/>
      <c r="C18" s="27">
        <v>107</v>
      </c>
      <c r="D18" s="26">
        <v>426</v>
      </c>
      <c r="E18" s="11">
        <v>950</v>
      </c>
      <c r="F18" s="10">
        <f t="shared" si="0"/>
        <v>-524</v>
      </c>
      <c r="G18" s="9">
        <f t="shared" si="1"/>
        <v>0.44842105263157894</v>
      </c>
    </row>
    <row r="19" spans="1:7" ht="10.35" customHeight="1" x14ac:dyDescent="0.25">
      <c r="A19" s="25" t="s">
        <v>10</v>
      </c>
      <c r="B19" s="77"/>
      <c r="C19" s="27">
        <v>202</v>
      </c>
      <c r="D19" s="26">
        <v>432</v>
      </c>
      <c r="E19" s="11">
        <v>850</v>
      </c>
      <c r="F19" s="10">
        <f t="shared" si="0"/>
        <v>-418</v>
      </c>
      <c r="G19" s="9">
        <f t="shared" si="1"/>
        <v>0.50823529411764701</v>
      </c>
    </row>
    <row r="20" spans="1:7" ht="10.35" customHeight="1" x14ac:dyDescent="0.25">
      <c r="A20" s="25" t="s">
        <v>10</v>
      </c>
      <c r="B20" s="77"/>
      <c r="C20" s="27">
        <v>203</v>
      </c>
      <c r="D20" s="26">
        <v>432</v>
      </c>
      <c r="E20" s="11">
        <v>850</v>
      </c>
      <c r="F20" s="10">
        <f t="shared" si="0"/>
        <v>-418</v>
      </c>
      <c r="G20" s="9">
        <f t="shared" si="1"/>
        <v>0.50823529411764701</v>
      </c>
    </row>
    <row r="21" spans="1:7" ht="10.35" customHeight="1" x14ac:dyDescent="0.25">
      <c r="A21" s="25" t="s">
        <v>10</v>
      </c>
      <c r="B21" s="77"/>
      <c r="C21" s="27">
        <v>204</v>
      </c>
      <c r="D21" s="26">
        <v>456</v>
      </c>
      <c r="E21" s="11">
        <v>850</v>
      </c>
      <c r="F21" s="10">
        <f t="shared" si="0"/>
        <v>-394</v>
      </c>
      <c r="G21" s="9">
        <f t="shared" si="1"/>
        <v>0.53647058823529414</v>
      </c>
    </row>
    <row r="22" spans="1:7" ht="10.35" customHeight="1" x14ac:dyDescent="0.25">
      <c r="A22" s="25" t="s">
        <v>10</v>
      </c>
      <c r="B22" s="77"/>
      <c r="C22" s="27">
        <v>206</v>
      </c>
      <c r="D22" s="26">
        <v>471</v>
      </c>
      <c r="E22" s="11">
        <v>850</v>
      </c>
      <c r="F22" s="10">
        <f t="shared" si="0"/>
        <v>-379</v>
      </c>
      <c r="G22" s="9">
        <f t="shared" si="1"/>
        <v>0.55411764705882349</v>
      </c>
    </row>
    <row r="23" spans="1:7" ht="10.35" customHeight="1" x14ac:dyDescent="0.25">
      <c r="A23" s="25" t="s">
        <v>10</v>
      </c>
      <c r="B23" s="77"/>
      <c r="C23" s="27">
        <v>207</v>
      </c>
      <c r="D23" s="26">
        <v>596</v>
      </c>
      <c r="E23" s="11">
        <v>850</v>
      </c>
      <c r="F23" s="10">
        <f t="shared" si="0"/>
        <v>-254</v>
      </c>
      <c r="G23" s="9">
        <f t="shared" si="1"/>
        <v>0.70117647058823529</v>
      </c>
    </row>
    <row r="24" spans="1:7" ht="10.35" customHeight="1" thickBot="1" x14ac:dyDescent="0.3">
      <c r="A24" s="25" t="s">
        <v>10</v>
      </c>
      <c r="B24" s="77"/>
      <c r="C24" s="24">
        <v>208</v>
      </c>
      <c r="D24" s="23">
        <v>617</v>
      </c>
      <c r="E24" s="22">
        <v>850</v>
      </c>
      <c r="F24" s="21">
        <f t="shared" si="0"/>
        <v>-233</v>
      </c>
      <c r="G24" s="20">
        <f t="shared" si="1"/>
        <v>0.72588235294117642</v>
      </c>
    </row>
    <row r="25" spans="1:7" ht="15.75" thickBot="1" x14ac:dyDescent="0.3">
      <c r="A25" s="19"/>
      <c r="B25" s="78"/>
      <c r="C25" s="79" t="s">
        <v>9</v>
      </c>
      <c r="D25" s="69"/>
      <c r="E25" s="69"/>
      <c r="F25" s="69"/>
      <c r="G25" s="2">
        <f>AVERAGE(G11:G24)</f>
        <v>0.5140911101282617</v>
      </c>
    </row>
    <row r="26" spans="1:7" x14ac:dyDescent="0.25">
      <c r="A26" s="71"/>
      <c r="B26" s="72"/>
      <c r="C26" s="18"/>
      <c r="D26" s="18"/>
      <c r="E26" s="17"/>
      <c r="F26" s="17"/>
      <c r="G26" s="17"/>
    </row>
    <row r="27" spans="1:7" ht="2.25" customHeight="1" x14ac:dyDescent="0.25">
      <c r="A27" s="73"/>
      <c r="B27" s="72"/>
      <c r="C27" s="74"/>
      <c r="D27" s="74"/>
      <c r="E27" s="74"/>
      <c r="F27" s="74"/>
      <c r="G27" s="74"/>
    </row>
    <row r="28" spans="1:7" x14ac:dyDescent="0.25">
      <c r="A28" s="16" t="s">
        <v>8</v>
      </c>
      <c r="B28" s="7"/>
      <c r="C28" s="15"/>
      <c r="D28" s="14"/>
      <c r="E28" s="14"/>
      <c r="F28" s="14"/>
      <c r="G28" s="13"/>
    </row>
    <row r="29" spans="1:7" ht="10.35" customHeight="1" x14ac:dyDescent="0.25">
      <c r="A29" s="8" t="s">
        <v>7</v>
      </c>
      <c r="B29" s="7"/>
      <c r="C29" s="12" t="s">
        <v>2</v>
      </c>
      <c r="D29" s="11">
        <v>2609</v>
      </c>
      <c r="E29" s="11">
        <v>6250</v>
      </c>
      <c r="F29" s="10">
        <f>D29-E29</f>
        <v>-3641</v>
      </c>
      <c r="G29" s="9">
        <f>IF(F29&gt;0,1,D29/E29)</f>
        <v>0.41743999999999998</v>
      </c>
    </row>
    <row r="30" spans="1:7" ht="10.35" customHeight="1" x14ac:dyDescent="0.25">
      <c r="A30" s="8" t="s">
        <v>6</v>
      </c>
      <c r="B30" s="7"/>
      <c r="C30" s="12" t="s">
        <v>2</v>
      </c>
      <c r="D30" s="11">
        <v>426</v>
      </c>
      <c r="E30" s="11">
        <v>4000</v>
      </c>
      <c r="F30" s="10">
        <f>D30-E30</f>
        <v>-3574</v>
      </c>
      <c r="G30" s="9">
        <f>IF(F30&gt;0,1,D30/E30)</f>
        <v>0.1065</v>
      </c>
    </row>
    <row r="31" spans="1:7" ht="10.35" customHeight="1" x14ac:dyDescent="0.25">
      <c r="A31" s="8" t="s">
        <v>5</v>
      </c>
      <c r="B31" s="7"/>
      <c r="C31" s="12" t="s">
        <v>2</v>
      </c>
      <c r="D31" s="11">
        <v>623</v>
      </c>
      <c r="E31" s="11">
        <v>1600</v>
      </c>
      <c r="F31" s="10">
        <f>D31-E31</f>
        <v>-977</v>
      </c>
      <c r="G31" s="9">
        <f>IF(F31&gt;0,1,D31/E31)</f>
        <v>0.38937500000000003</v>
      </c>
    </row>
    <row r="32" spans="1:7" ht="10.35" customHeight="1" x14ac:dyDescent="0.25">
      <c r="A32" s="8" t="s">
        <v>4</v>
      </c>
      <c r="B32" s="7"/>
      <c r="C32" s="12" t="s">
        <v>2</v>
      </c>
      <c r="D32" s="11">
        <v>397</v>
      </c>
      <c r="E32" s="11">
        <v>850</v>
      </c>
      <c r="F32" s="10">
        <f>D32-E32</f>
        <v>-453</v>
      </c>
      <c r="G32" s="9">
        <f>IF(F32&gt;0,1,D32/E32)</f>
        <v>0.46705882352941175</v>
      </c>
    </row>
    <row r="33" spans="1:7" ht="10.35" customHeight="1" thickBot="1" x14ac:dyDescent="0.3">
      <c r="A33" s="8" t="s">
        <v>3</v>
      </c>
      <c r="B33" s="7"/>
      <c r="C33" s="6" t="s">
        <v>2</v>
      </c>
      <c r="D33" s="5">
        <v>432</v>
      </c>
      <c r="E33" s="5">
        <v>1250</v>
      </c>
      <c r="F33" s="4">
        <f>D33-E33</f>
        <v>-818</v>
      </c>
      <c r="G33" s="3">
        <f>IF(F33&gt;0,1,D33/E33)</f>
        <v>0.34560000000000002</v>
      </c>
    </row>
    <row r="34" spans="1:7" ht="15.75" thickBot="1" x14ac:dyDescent="0.3">
      <c r="C34" s="69" t="s">
        <v>1</v>
      </c>
      <c r="D34" s="69"/>
      <c r="E34" s="69"/>
      <c r="F34" s="69"/>
      <c r="G34" s="2">
        <f>AVERAGE(G29:G33)</f>
        <v>0.3451947647058824</v>
      </c>
    </row>
    <row r="35" spans="1:7" ht="4.5" customHeight="1" thickBot="1" x14ac:dyDescent="0.3"/>
    <row r="36" spans="1:7" ht="15.75" thickBot="1" x14ac:dyDescent="0.3">
      <c r="C36" s="70" t="s">
        <v>0</v>
      </c>
      <c r="D36" s="70"/>
      <c r="E36" s="70"/>
      <c r="F36" s="70"/>
      <c r="G36" s="1">
        <f>AVERAGE(G25,G34)</f>
        <v>0.42964293741707205</v>
      </c>
    </row>
  </sheetData>
  <mergeCells count="16">
    <mergeCell ref="A1:G1"/>
    <mergeCell ref="A3:B3"/>
    <mergeCell ref="A4:B4"/>
    <mergeCell ref="C34:F34"/>
    <mergeCell ref="C36:F36"/>
    <mergeCell ref="A26:B27"/>
    <mergeCell ref="C27:G27"/>
    <mergeCell ref="C9:G9"/>
    <mergeCell ref="B12:B25"/>
    <mergeCell ref="C25:F25"/>
    <mergeCell ref="A7:A8"/>
    <mergeCell ref="B7:B8"/>
    <mergeCell ref="C7:C8"/>
    <mergeCell ref="D7:G7"/>
    <mergeCell ref="A2:B2"/>
    <mergeCell ref="C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 Nordstrom</cp:lastModifiedBy>
  <dcterms:created xsi:type="dcterms:W3CDTF">2013-03-18T15:32:54Z</dcterms:created>
  <dcterms:modified xsi:type="dcterms:W3CDTF">2013-05-16T17:01:35Z</dcterms:modified>
</cp:coreProperties>
</file>