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'Capacity-FQI_K-8'!$A$1:$O$50</definedName>
    <definedName name="_xlnm.Print_Area" localSheetId="0">'FCI Summary'!$A$1:$L$37</definedName>
  </definedNames>
  <calcPr calcId="145621" concurrentCalc="0"/>
</workbook>
</file>

<file path=xl/calcChain.xml><?xml version="1.0" encoding="utf-8"?>
<calcChain xmlns="http://schemas.openxmlformats.org/spreadsheetml/2006/main">
  <c r="C2" i="1" l="1"/>
  <c r="C2" i="2"/>
  <c r="C34" i="2"/>
  <c r="C36" i="2"/>
  <c r="C30" i="2"/>
  <c r="C32" i="2"/>
  <c r="C25" i="2"/>
  <c r="C14" i="2"/>
  <c r="C12" i="2"/>
  <c r="C10" i="2"/>
  <c r="C8" i="2"/>
  <c r="C4" i="2"/>
  <c r="C1" i="2"/>
  <c r="C1" i="1"/>
  <c r="C3" i="1"/>
  <c r="F10" i="1"/>
  <c r="G10" i="1"/>
  <c r="H10" i="1"/>
  <c r="J10" i="1"/>
  <c r="K10" i="1"/>
  <c r="F11" i="1"/>
  <c r="G11" i="1"/>
  <c r="H11" i="1"/>
  <c r="J11" i="1"/>
  <c r="K11" i="1"/>
  <c r="F12" i="1"/>
  <c r="G12" i="1"/>
  <c r="H12" i="1"/>
  <c r="K12" i="1"/>
  <c r="J12" i="1"/>
  <c r="F13" i="1"/>
  <c r="G13" i="1"/>
  <c r="H13" i="1"/>
  <c r="J13" i="1"/>
  <c r="K13" i="1"/>
  <c r="F14" i="1"/>
  <c r="G14" i="1"/>
  <c r="H14" i="1"/>
  <c r="J14" i="1"/>
  <c r="K14" i="1"/>
  <c r="F15" i="1"/>
  <c r="G15" i="1"/>
  <c r="H15" i="1"/>
  <c r="K15" i="1"/>
  <c r="J15" i="1"/>
  <c r="F16" i="1"/>
  <c r="G16" i="1"/>
  <c r="H16" i="1"/>
  <c r="J16" i="1"/>
  <c r="K16" i="1"/>
  <c r="F17" i="1"/>
  <c r="G17" i="1"/>
  <c r="H17" i="1"/>
  <c r="J17" i="1"/>
  <c r="K17" i="1"/>
  <c r="F18" i="1"/>
  <c r="G18" i="1"/>
  <c r="H18" i="1"/>
  <c r="J18" i="1"/>
  <c r="K18" i="1"/>
  <c r="F19" i="1"/>
  <c r="G19" i="1"/>
  <c r="H19" i="1"/>
  <c r="J19" i="1"/>
  <c r="K19" i="1"/>
  <c r="F20" i="1"/>
  <c r="G20" i="1"/>
  <c r="H20" i="1"/>
  <c r="K20" i="1"/>
  <c r="J20" i="1"/>
  <c r="F21" i="1"/>
  <c r="G21" i="1"/>
  <c r="H21" i="1"/>
  <c r="J21" i="1"/>
  <c r="K21" i="1"/>
  <c r="F22" i="1"/>
  <c r="G22" i="1"/>
  <c r="H22" i="1"/>
  <c r="J22" i="1"/>
  <c r="K22" i="1"/>
  <c r="F23" i="1"/>
  <c r="G23" i="1"/>
  <c r="H23" i="1"/>
  <c r="K23" i="1"/>
  <c r="J23" i="1"/>
  <c r="F24" i="1"/>
  <c r="G24" i="1"/>
  <c r="H24" i="1"/>
  <c r="J24" i="1"/>
  <c r="K24" i="1"/>
  <c r="F25" i="1"/>
  <c r="G25" i="1"/>
  <c r="H25" i="1"/>
  <c r="J25" i="1"/>
  <c r="K25" i="1"/>
  <c r="F26" i="1"/>
  <c r="G26" i="1"/>
  <c r="H26" i="1"/>
  <c r="J26" i="1"/>
  <c r="K26" i="1"/>
  <c r="F27" i="1"/>
  <c r="G27" i="1"/>
  <c r="H27" i="1"/>
  <c r="J27" i="1"/>
  <c r="K27" i="1"/>
  <c r="F28" i="1"/>
  <c r="G28" i="1"/>
  <c r="H28" i="1"/>
  <c r="K28" i="1"/>
  <c r="J28" i="1"/>
  <c r="F29" i="1"/>
  <c r="G29" i="1"/>
  <c r="H29" i="1"/>
  <c r="J29" i="1"/>
  <c r="K29" i="1"/>
  <c r="F30" i="1"/>
  <c r="G30" i="1"/>
  <c r="H30" i="1"/>
  <c r="J30" i="1"/>
  <c r="K30" i="1"/>
  <c r="F31" i="1"/>
  <c r="G31" i="1"/>
  <c r="H31" i="1"/>
  <c r="K31" i="1"/>
  <c r="J31" i="1"/>
  <c r="F32" i="1"/>
  <c r="G32" i="1"/>
  <c r="H32" i="1"/>
  <c r="J32" i="1"/>
  <c r="K32" i="1"/>
  <c r="F33" i="1"/>
  <c r="G33" i="1"/>
  <c r="H33" i="1"/>
  <c r="J33" i="1"/>
  <c r="K33" i="1"/>
  <c r="F34" i="1"/>
  <c r="G34" i="1"/>
  <c r="H34" i="1"/>
  <c r="J34" i="1"/>
  <c r="K34" i="1"/>
  <c r="F35" i="1"/>
  <c r="G35" i="1"/>
  <c r="H35" i="1"/>
  <c r="J35" i="1"/>
  <c r="K35" i="1"/>
  <c r="F36" i="1"/>
  <c r="G36" i="1"/>
  <c r="H36" i="1"/>
  <c r="K36" i="1"/>
  <c r="J36" i="1"/>
  <c r="F37" i="1"/>
  <c r="G37" i="1"/>
  <c r="H37" i="1"/>
  <c r="J37" i="1"/>
  <c r="K37" i="1"/>
  <c r="F38" i="1"/>
  <c r="G38" i="1"/>
  <c r="H38" i="1"/>
  <c r="J38" i="1"/>
  <c r="K38" i="1"/>
  <c r="F39" i="1"/>
  <c r="G39" i="1"/>
  <c r="H39" i="1"/>
  <c r="K39" i="1"/>
  <c r="J39" i="1"/>
  <c r="F40" i="1"/>
  <c r="G40" i="1"/>
  <c r="H40" i="1"/>
  <c r="J40" i="1"/>
  <c r="K40" i="1"/>
  <c r="F41" i="1"/>
  <c r="G41" i="1"/>
  <c r="H41" i="1"/>
  <c r="J41" i="1"/>
  <c r="K41" i="1"/>
  <c r="F42" i="1"/>
  <c r="G42" i="1"/>
  <c r="H42" i="1"/>
  <c r="J42" i="1"/>
  <c r="K42" i="1"/>
  <c r="F43" i="1"/>
  <c r="G43" i="1"/>
  <c r="H43" i="1"/>
  <c r="J43" i="1"/>
  <c r="K43" i="1"/>
  <c r="F44" i="1"/>
  <c r="G44" i="1"/>
  <c r="H44" i="1"/>
  <c r="K44" i="1"/>
  <c r="J44" i="1"/>
  <c r="F45" i="1"/>
  <c r="G45" i="1"/>
  <c r="H45" i="1"/>
  <c r="J45" i="1"/>
  <c r="K45" i="1"/>
  <c r="F46" i="1"/>
  <c r="G46" i="1"/>
  <c r="H46" i="1"/>
  <c r="J46" i="1"/>
  <c r="K46" i="1"/>
  <c r="F47" i="1"/>
  <c r="G47" i="1"/>
  <c r="H47" i="1"/>
  <c r="K47" i="1"/>
  <c r="J47" i="1"/>
  <c r="K49" i="1"/>
  <c r="K50" i="1"/>
  <c r="G50" i="1"/>
  <c r="G48" i="1"/>
</calcChain>
</file>

<file path=xl/sharedStrings.xml><?xml version="1.0" encoding="utf-8"?>
<sst xmlns="http://schemas.openxmlformats.org/spreadsheetml/2006/main" count="112" uniqueCount="69">
  <si>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</si>
  <si>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</si>
  <si>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</si>
  <si>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</si>
  <si>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</si>
  <si>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UN-99</t>
  </si>
  <si>
    <t>Self-Contained Special Ed Classroom</t>
  </si>
  <si>
    <t>UN-93</t>
  </si>
  <si>
    <t>UN-90</t>
  </si>
  <si>
    <t>UN-79</t>
  </si>
  <si>
    <t>UN-78</t>
  </si>
  <si>
    <t>UN-77</t>
  </si>
  <si>
    <t>UN-76</t>
  </si>
  <si>
    <t>General Classroom</t>
  </si>
  <si>
    <t>UN-61</t>
  </si>
  <si>
    <t>UN-54</t>
  </si>
  <si>
    <t>UN-44</t>
  </si>
  <si>
    <t>UN-43</t>
  </si>
  <si>
    <t>UN-42</t>
  </si>
  <si>
    <t>UN-41</t>
  </si>
  <si>
    <t>UN-40</t>
  </si>
  <si>
    <t>UN-39</t>
  </si>
  <si>
    <t>UN-133</t>
  </si>
  <si>
    <t>UN-131</t>
  </si>
  <si>
    <t>UN-126</t>
  </si>
  <si>
    <t>UN-125</t>
  </si>
  <si>
    <t>UN-124</t>
  </si>
  <si>
    <t>UN-107</t>
  </si>
  <si>
    <t>UN-106</t>
  </si>
  <si>
    <t>UN-101</t>
  </si>
  <si>
    <t>UN-100</t>
  </si>
  <si>
    <t>UN-75</t>
  </si>
  <si>
    <t>Kindergarten Classroom</t>
  </si>
  <si>
    <t>UN-74</t>
  </si>
  <si>
    <t>UN-50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</si>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</sst>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2" fillId="0" borderId="0"/>
    <xf numFmtId="9" fontId="12" fillId="0" borderId="0" applyFont="0" applyFill="0" applyBorder="0" applyAlignment="0" applyProtection="0"/>
    <xf numFmtId="0" fontId="8" fillId="0" borderId="0"/>
  </cellStyleXfs>
  <cellXfs count="96">
    <xf numFmtId="0" fontId="0" fillId="0" borderId="0" xfId="0"/>
    <xf numFmtId="0" fontId="2" fillId="0" borderId="0" xfId="4"/>
    <xf numFmtId="0" fontId="2" fillId="0" borderId="0" xfId="4" applyBorder="1"/>
    <xf numFmtId="0" fontId="3" fillId="0" borderId="0" xfId="4" applyFont="1" applyBorder="1" applyAlignment="1">
      <alignment horizontal="left" vertical="top"/>
    </xf>
    <xf numFmtId="1" fontId="4" fillId="0" borderId="1" xfId="4" applyNumberFormat="1" applyFont="1" applyBorder="1" applyAlignment="1">
      <alignment horizontal="right" vertical="top"/>
    </xf>
    <xf numFmtId="9" fontId="4" fillId="0" borderId="5" xfId="3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4" fillId="0" borderId="5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7" fillId="0" borderId="0" xfId="4" applyFont="1" applyBorder="1" applyAlignment="1">
      <alignment horizontal="left" vertical="top"/>
    </xf>
    <xf numFmtId="2" fontId="7" fillId="0" borderId="11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2" xfId="4" applyNumberFormat="1" applyFont="1" applyBorder="1" applyAlignment="1">
      <alignment horizontal="right" vertical="top"/>
    </xf>
    <xf numFmtId="164" fontId="7" fillId="0" borderId="12" xfId="4" applyNumberFormat="1" applyFont="1" applyBorder="1" applyAlignment="1">
      <alignment horizontal="right" vertical="top"/>
    </xf>
    <xf numFmtId="0" fontId="7" fillId="0" borderId="12" xfId="4" applyFont="1" applyBorder="1" applyAlignment="1">
      <alignment horizontal="right" vertical="top"/>
    </xf>
    <xf numFmtId="1" fontId="7" fillId="0" borderId="12" xfId="4" applyNumberFormat="1" applyFont="1" applyBorder="1" applyAlignment="1">
      <alignment horizontal="right" vertical="top"/>
    </xf>
    <xf numFmtId="0" fontId="2" fillId="0" borderId="11" xfId="4" applyBorder="1"/>
    <xf numFmtId="0" fontId="7" fillId="0" borderId="11" xfId="4" applyFont="1" applyBorder="1" applyAlignment="1">
      <alignment horizontal="left" vertical="top"/>
    </xf>
    <xf numFmtId="0" fontId="7" fillId="0" borderId="16" xfId="4" applyFont="1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2" fontId="7" fillId="0" borderId="16" xfId="4" applyNumberFormat="1" applyFont="1" applyBorder="1" applyAlignment="1">
      <alignment horizontal="right" vertical="top"/>
    </xf>
    <xf numFmtId="9" fontId="7" fillId="0" borderId="18" xfId="3" applyFont="1" applyBorder="1" applyAlignment="1">
      <alignment horizontal="right" vertical="center"/>
    </xf>
    <xf numFmtId="164" fontId="7" fillId="0" borderId="18" xfId="4" applyNumberFormat="1" applyFont="1" applyBorder="1" applyAlignment="1">
      <alignment horizontal="right" vertical="center"/>
    </xf>
    <xf numFmtId="0" fontId="7" fillId="0" borderId="18" xfId="4" applyFont="1" applyBorder="1" applyAlignment="1">
      <alignment horizontal="right" vertical="center"/>
    </xf>
    <xf numFmtId="0" fontId="9" fillId="0" borderId="18" xfId="5" applyFont="1" applyBorder="1" applyAlignment="1">
      <alignment vertical="center"/>
    </xf>
    <xf numFmtId="0" fontId="10" fillId="0" borderId="19" xfId="5" applyFont="1" applyBorder="1" applyAlignment="1">
      <alignment horizontal="center" vertical="center"/>
    </xf>
    <xf numFmtId="0" fontId="10" fillId="0" borderId="16" xfId="5" applyFont="1" applyBorder="1" applyAlignment="1">
      <alignment vertical="center"/>
    </xf>
    <xf numFmtId="9" fontId="7" fillId="0" borderId="16" xfId="3" applyFont="1" applyBorder="1" applyAlignment="1">
      <alignment horizontal="right" vertical="center"/>
    </xf>
    <xf numFmtId="164" fontId="7" fillId="0" borderId="16" xfId="4" applyNumberFormat="1" applyFont="1" applyBorder="1" applyAlignment="1">
      <alignment horizontal="right" vertical="center"/>
    </xf>
    <xf numFmtId="0" fontId="7" fillId="0" borderId="16" xfId="4" applyFont="1" applyBorder="1" applyAlignment="1">
      <alignment horizontal="right" vertical="center"/>
    </xf>
    <xf numFmtId="0" fontId="9" fillId="0" borderId="16" xfId="5" applyFont="1" applyBorder="1" applyAlignment="1">
      <alignment vertical="center"/>
    </xf>
    <xf numFmtId="0" fontId="10" fillId="0" borderId="16" xfId="5" applyFont="1" applyBorder="1" applyAlignment="1">
      <alignment horizontal="center" vertical="center"/>
    </xf>
    <xf numFmtId="0" fontId="2" fillId="0" borderId="16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0" fontId="2" fillId="0" borderId="16" xfId="4" applyBorder="1" applyAlignment="1">
      <alignment horizontal="right" vertical="top"/>
    </xf>
    <xf numFmtId="0" fontId="2" fillId="0" borderId="17" xfId="4" applyBorder="1" applyAlignment="1">
      <alignment horizontal="right" vertical="top"/>
    </xf>
    <xf numFmtId="0" fontId="2" fillId="0" borderId="21" xfId="4" applyBorder="1" applyAlignment="1">
      <alignment horizontal="right" vertical="top"/>
    </xf>
    <xf numFmtId="0" fontId="2" fillId="0" borderId="16" xfId="4" applyBorder="1" applyAlignment="1">
      <alignment horizontal="center" vertical="top"/>
    </xf>
    <xf numFmtId="0" fontId="5" fillId="0" borderId="16" xfId="4" applyFont="1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7" fillId="0" borderId="16" xfId="4" applyFont="1" applyBorder="1" applyAlignment="1">
      <alignment horizontal="right" vertical="top" wrapText="1"/>
    </xf>
    <xf numFmtId="0" fontId="7" fillId="0" borderId="22" xfId="4" applyFont="1" applyBorder="1" applyAlignment="1">
      <alignment horizontal="right" vertical="top" wrapText="1"/>
    </xf>
    <xf numFmtId="0" fontId="12" fillId="0" borderId="0" xfId="6"/>
    <xf numFmtId="165" fontId="12" fillId="0" borderId="0" xfId="1" applyNumberFormat="1" applyFont="1" applyAlignment="1">
      <alignment horizontal="left" wrapText="1"/>
    </xf>
    <xf numFmtId="165" fontId="12" fillId="0" borderId="0" xfId="1" applyNumberFormat="1" applyFont="1" applyBorder="1" applyAlignment="1">
      <alignment horizontal="left" wrapText="1"/>
    </xf>
    <xf numFmtId="1" fontId="12" fillId="0" borderId="0" xfId="1" applyNumberFormat="1" applyFont="1" applyAlignment="1">
      <alignment horizontal="center" vertical="top" wrapText="1"/>
    </xf>
    <xf numFmtId="0" fontId="12" fillId="0" borderId="0" xfId="1" applyNumberFormat="1" applyFont="1" applyAlignment="1">
      <alignment horizontal="center" vertical="top" wrapText="1"/>
    </xf>
    <xf numFmtId="9" fontId="0" fillId="0" borderId="0" xfId="7" applyFont="1"/>
    <xf numFmtId="0" fontId="12" fillId="0" borderId="0" xfId="6" applyAlignment="1">
      <alignment horizontal="left" wrapText="1"/>
    </xf>
    <xf numFmtId="165" fontId="12" fillId="0" borderId="0" xfId="1" applyNumberFormat="1" applyFont="1" applyAlignment="1">
      <alignment horizontal="right" vertical="top" wrapText="1"/>
    </xf>
    <xf numFmtId="0" fontId="12" fillId="0" borderId="0" xfId="1" applyNumberFormat="1" applyFont="1" applyAlignment="1">
      <alignment horizontal="right" vertical="top" wrapText="1"/>
    </xf>
    <xf numFmtId="1" fontId="12" fillId="0" borderId="0" xfId="1" applyNumberFormat="1" applyFont="1" applyAlignment="1">
      <alignment horizontal="right" vertical="top" wrapText="1"/>
    </xf>
    <xf numFmtId="0" fontId="13" fillId="0" borderId="0" xfId="6" applyFont="1" applyAlignment="1">
      <alignment horizontal="right"/>
    </xf>
    <xf numFmtId="0" fontId="18" fillId="0" borderId="0" xfId="4" applyFont="1"/>
    <xf numFmtId="0" fontId="18" fillId="0" borderId="0" xfId="4" applyFont="1" applyAlignment="1">
      <alignment horizontal="right"/>
    </xf>
    <xf numFmtId="9" fontId="19" fillId="0" borderId="24" xfId="4" applyNumberFormat="1" applyFont="1" applyBorder="1" applyAlignment="1">
      <alignment horizontal="right"/>
    </xf>
    <xf numFmtId="0" fontId="19" fillId="0" borderId="0" xfId="4" applyFont="1" applyAlignment="1">
      <alignment horizontal="right"/>
    </xf>
    <xf numFmtId="166" fontId="19" fillId="0" borderId="24" xfId="2" applyNumberFormat="1" applyFont="1" applyBorder="1" applyAlignment="1">
      <alignment horizontal="right"/>
    </xf>
    <xf numFmtId="0" fontId="19" fillId="0" borderId="0" xfId="4" applyFont="1"/>
    <xf numFmtId="0" fontId="20" fillId="0" borderId="0" xfId="4" applyFont="1" applyAlignment="1">
      <alignment horizontal="right"/>
    </xf>
    <xf numFmtId="0" fontId="21" fillId="0" borderId="0" xfId="4" applyFont="1"/>
    <xf numFmtId="1" fontId="19" fillId="0" borderId="24" xfId="4" applyNumberFormat="1" applyFont="1" applyBorder="1" applyAlignment="1">
      <alignment horizontal="right"/>
    </xf>
    <xf numFmtId="1" fontId="19" fillId="0" borderId="0" xfId="4" applyNumberFormat="1" applyFont="1" applyBorder="1" applyAlignment="1">
      <alignment horizontal="right"/>
    </xf>
    <xf numFmtId="9" fontId="19" fillId="0" borderId="24" xfId="3" applyFont="1" applyBorder="1"/>
    <xf numFmtId="9" fontId="19" fillId="0" borderId="24" xfId="3" applyFont="1" applyBorder="1" applyAlignment="1">
      <alignment horizontal="right"/>
    </xf>
    <xf numFmtId="0" fontId="19" fillId="0" borderId="24" xfId="4" applyFont="1" applyBorder="1" applyAlignment="1">
      <alignment horizontal="right"/>
    </xf>
    <xf numFmtId="0" fontId="16" fillId="0" borderId="0" xfId="6" applyFont="1" applyAlignment="1">
      <alignment horizontal="right"/>
    </xf>
    <xf numFmtId="0" fontId="15" fillId="0" borderId="0" xfId="6" applyFont="1" applyAlignment="1">
      <alignment horizontal="left" wrapText="1"/>
    </xf>
    <xf numFmtId="0" fontId="17" fillId="0" borderId="0" xfId="6" applyFont="1" applyAlignment="1">
      <alignment horizontal="right"/>
    </xf>
    <xf numFmtId="0" fontId="13" fillId="0" borderId="0" xfId="6" applyFont="1" applyAlignment="1">
      <alignment horizontal="right"/>
    </xf>
    <xf numFmtId="0" fontId="4" fillId="0" borderId="4" xfId="4" applyFon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2" fillId="0" borderId="23" xfId="4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0" fontId="2" fillId="0" borderId="10" xfId="4" applyBorder="1" applyAlignment="1">
      <alignment horizontal="left" vertical="top"/>
    </xf>
    <xf numFmtId="0" fontId="2" fillId="0" borderId="9" xfId="4" applyBorder="1" applyAlignment="1">
      <alignment horizontal="left" vertical="top"/>
    </xf>
    <xf numFmtId="0" fontId="2" fillId="0" borderId="8" xfId="4" applyBorder="1" applyAlignment="1">
      <alignment horizontal="left" vertical="top"/>
    </xf>
    <xf numFmtId="0" fontId="4" fillId="0" borderId="7" xfId="4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4" fillId="0" borderId="15" xfId="4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14" fillId="0" borderId="0" xfId="6" applyFont="1" applyAlignment="1">
      <alignment horizontal="right"/>
    </xf>
    <xf numFmtId="0" fontId="4" fillId="0" borderId="22" xfId="4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17" xfId="4" applyBorder="1" applyAlignment="1">
      <alignment horizontal="left" vertical="top" wrapText="1"/>
    </xf>
    <xf numFmtId="0" fontId="7" fillId="0" borderId="16" xfId="4" applyFont="1" applyBorder="1" applyAlignment="1">
      <alignment horizontal="left" vertical="top" wrapText="1"/>
    </xf>
    <xf numFmtId="0" fontId="4" fillId="0" borderId="16" xfId="4" applyFont="1" applyBorder="1" applyAlignment="1">
      <alignment horizontal="left" vertical="top" wrapText="1"/>
    </xf>
    <xf numFmtId="0" fontId="4" fillId="0" borderId="22" xfId="4" applyFont="1" applyBorder="1" applyAlignment="1">
      <alignment horizontal="left" vertical="top" wrapText="1"/>
    </xf>
  </cellXfs>
  <cellStyles count="9">
    <cellStyle name="Comma" xfId="1" builtinId="3"/>
    <cellStyle name="Currency" xfId="2" builtinId="4"/>
    <cellStyle name="Excel Built-in Normal" xfId="8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dison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dison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Madison Avenue</v>
          </cell>
        </row>
        <row r="2">
          <cell r="C2">
            <v>82583</v>
          </cell>
        </row>
        <row r="5">
          <cell r="C5">
            <v>108</v>
          </cell>
        </row>
        <row r="65">
          <cell r="H65">
            <v>17013562.5</v>
          </cell>
          <cell r="P65">
            <v>7891392.0817607781</v>
          </cell>
          <cell r="Q65">
            <v>0.46382949377949373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9">
          <cell r="G49">
            <v>0.8341012619267465</v>
          </cell>
        </row>
        <row r="59">
          <cell r="G59">
            <v>0.55972155558396086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C3" sqref="C3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44" customFormat="1" ht="20.25" customHeight="1" x14ac:dyDescent="0.3">
      <c r="A1" s="68" t="s">
        <v>53</v>
      </c>
      <c r="B1" s="68"/>
      <c r="C1" s="69" t="str">
        <f>'[1]Uniformat FCI'!C1:G1</f>
        <v>Madison Avenue</v>
      </c>
      <c r="D1" s="69"/>
      <c r="E1" s="69"/>
      <c r="F1" s="70" t="s">
        <v>54</v>
      </c>
      <c r="G1" s="70"/>
      <c r="H1" s="70"/>
      <c r="I1" s="70"/>
      <c r="J1" s="70"/>
      <c r="K1" s="70"/>
      <c r="L1" s="70"/>
      <c r="M1" s="50"/>
      <c r="N1" s="50"/>
      <c r="O1" s="50"/>
      <c r="P1" s="49"/>
    </row>
    <row r="2" spans="1:16" s="44" customFormat="1" ht="15" customHeight="1" x14ac:dyDescent="0.25">
      <c r="A2" s="71" t="s">
        <v>51</v>
      </c>
      <c r="B2" s="71"/>
      <c r="C2" s="51">
        <f>'[1]Uniformat FCI'!C2</f>
        <v>82583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44" customFormat="1" ht="15" customHeight="1" x14ac:dyDescent="0.25">
      <c r="A3" s="71" t="s">
        <v>55</v>
      </c>
      <c r="B3" s="71"/>
      <c r="C3" s="52" t="s">
        <v>56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44" customFormat="1" ht="15" customHeight="1" x14ac:dyDescent="0.25">
      <c r="A4" s="71" t="s">
        <v>50</v>
      </c>
      <c r="B4" s="71"/>
      <c r="C4" s="53">
        <f>'[1]Uniformat FCI'!C5</f>
        <v>108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s="44" customFormat="1" ht="15" customHeight="1" x14ac:dyDescent="0.25">
      <c r="A5" s="54"/>
      <c r="B5" s="54"/>
      <c r="C5" s="47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s="44" customFormat="1" ht="15" customHeight="1" x14ac:dyDescent="0.25">
      <c r="A6" s="54" t="s">
        <v>57</v>
      </c>
      <c r="B6" s="54"/>
      <c r="C6" s="47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7.5" customHeight="1" x14ac:dyDescent="0.25">
      <c r="A7" s="55"/>
      <c r="B7" s="55"/>
      <c r="C7" s="55"/>
    </row>
    <row r="8" spans="1:16" x14ac:dyDescent="0.25">
      <c r="A8" s="56" t="s">
        <v>58</v>
      </c>
      <c r="B8" s="55"/>
      <c r="C8" s="57">
        <f>'[1]Uniformat FCI'!Q65</f>
        <v>0.46382949377949373</v>
      </c>
    </row>
    <row r="9" spans="1:16" ht="3.75" customHeight="1" x14ac:dyDescent="0.25">
      <c r="A9" s="55"/>
      <c r="B9" s="55"/>
      <c r="C9" s="58"/>
    </row>
    <row r="10" spans="1:16" x14ac:dyDescent="0.25">
      <c r="A10" s="56" t="s">
        <v>59</v>
      </c>
      <c r="B10" s="55"/>
      <c r="C10" s="57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55"/>
      <c r="B11" s="55"/>
      <c r="C11" s="58"/>
    </row>
    <row r="12" spans="1:16" x14ac:dyDescent="0.25">
      <c r="A12" s="56" t="s">
        <v>60</v>
      </c>
      <c r="B12" s="55"/>
      <c r="C12" s="59">
        <f>'[1]Uniformat FCI'!P65</f>
        <v>7891392.0817607781</v>
      </c>
    </row>
    <row r="13" spans="1:16" ht="3.75" customHeight="1" x14ac:dyDescent="0.25">
      <c r="A13" s="56"/>
      <c r="B13" s="55"/>
      <c r="C13" s="58"/>
    </row>
    <row r="14" spans="1:16" x14ac:dyDescent="0.25">
      <c r="A14" s="56" t="s">
        <v>61</v>
      </c>
      <c r="B14" s="55"/>
      <c r="C14" s="59">
        <f>'[1]Uniformat FCI'!H65</f>
        <v>17013562.5</v>
      </c>
    </row>
    <row r="15" spans="1:16" ht="3.75" customHeight="1" x14ac:dyDescent="0.25">
      <c r="A15" s="55"/>
      <c r="B15" s="55"/>
      <c r="C15" s="60"/>
    </row>
    <row r="16" spans="1:16" x14ac:dyDescent="0.25">
      <c r="A16" s="56"/>
      <c r="B16" s="55"/>
      <c r="C16" s="60"/>
    </row>
    <row r="17" spans="1:3" ht="15" customHeight="1" x14ac:dyDescent="0.25">
      <c r="A17" s="61" t="s">
        <v>62</v>
      </c>
      <c r="B17" s="55"/>
      <c r="C17" s="60"/>
    </row>
    <row r="18" spans="1:3" ht="7.5" customHeight="1" x14ac:dyDescent="0.25">
      <c r="A18" s="55"/>
      <c r="B18" s="55"/>
      <c r="C18" s="62"/>
    </row>
    <row r="19" spans="1:3" x14ac:dyDescent="0.25">
      <c r="A19" s="56" t="s">
        <v>3</v>
      </c>
      <c r="B19" s="55"/>
      <c r="C19" s="63">
        <v>455</v>
      </c>
    </row>
    <row r="20" spans="1:3" ht="3.75" customHeight="1" x14ac:dyDescent="0.25">
      <c r="A20" s="55"/>
      <c r="B20" s="55"/>
      <c r="C20" s="60"/>
    </row>
    <row r="21" spans="1:3" x14ac:dyDescent="0.25">
      <c r="A21" s="56" t="s">
        <v>63</v>
      </c>
      <c r="B21" s="55"/>
      <c r="C21" s="63">
        <v>695</v>
      </c>
    </row>
    <row r="22" spans="1:3" ht="3.75" customHeight="1" x14ac:dyDescent="0.25">
      <c r="A22" s="56"/>
      <c r="B22" s="55"/>
      <c r="C22" s="64"/>
    </row>
    <row r="23" spans="1:3" x14ac:dyDescent="0.25">
      <c r="A23" s="56" t="s">
        <v>0</v>
      </c>
      <c r="B23" s="55"/>
      <c r="C23" s="63">
        <v>560</v>
      </c>
    </row>
    <row r="24" spans="1:3" ht="3.75" customHeight="1" x14ac:dyDescent="0.25">
      <c r="A24" s="56"/>
      <c r="B24" s="55"/>
      <c r="C24" s="60"/>
    </row>
    <row r="25" spans="1:3" x14ac:dyDescent="0.25">
      <c r="A25" s="56" t="s">
        <v>1</v>
      </c>
      <c r="B25" s="55"/>
      <c r="C25" s="65">
        <f>C19/C23</f>
        <v>0.8125</v>
      </c>
    </row>
    <row r="26" spans="1:3" ht="3.75" customHeight="1" x14ac:dyDescent="0.25">
      <c r="A26" s="55"/>
      <c r="B26" s="55"/>
      <c r="C26" s="60"/>
    </row>
    <row r="27" spans="1:3" x14ac:dyDescent="0.25">
      <c r="A27" s="55"/>
      <c r="B27" s="55"/>
      <c r="C27" s="60"/>
    </row>
    <row r="28" spans="1:3" ht="15" customHeight="1" x14ac:dyDescent="0.25">
      <c r="A28" s="61" t="s">
        <v>64</v>
      </c>
      <c r="B28" s="55"/>
      <c r="C28" s="60"/>
    </row>
    <row r="29" spans="1:3" ht="7.5" customHeight="1" x14ac:dyDescent="0.25">
      <c r="A29" s="55"/>
      <c r="B29" s="55"/>
      <c r="C29" s="60"/>
    </row>
    <row r="30" spans="1:3" x14ac:dyDescent="0.25">
      <c r="A30" s="56" t="s">
        <v>65</v>
      </c>
      <c r="B30" s="55"/>
      <c r="C30" s="66">
        <f>'[2]Education Adequecy'!G49</f>
        <v>0.8341012619267465</v>
      </c>
    </row>
    <row r="31" spans="1:3" ht="3.75" customHeight="1" x14ac:dyDescent="0.25">
      <c r="A31" s="55"/>
      <c r="B31" s="55"/>
      <c r="C31" s="60"/>
    </row>
    <row r="32" spans="1:3" x14ac:dyDescent="0.25">
      <c r="A32" s="56" t="s">
        <v>66</v>
      </c>
      <c r="B32" s="55"/>
      <c r="C32" s="67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56"/>
      <c r="B33" s="55"/>
      <c r="C33" s="60"/>
    </row>
    <row r="34" spans="1:3" x14ac:dyDescent="0.25">
      <c r="A34" s="56" t="s">
        <v>67</v>
      </c>
      <c r="B34" s="55"/>
      <c r="C34" s="66">
        <f>'[2]Education Adequecy'!G59</f>
        <v>0.55972155558396086</v>
      </c>
    </row>
    <row r="35" spans="1:3" ht="3.75" customHeight="1" x14ac:dyDescent="0.25">
      <c r="A35" s="55"/>
      <c r="B35" s="55"/>
      <c r="C35" s="60"/>
    </row>
    <row r="36" spans="1:3" x14ac:dyDescent="0.25">
      <c r="A36" s="56" t="s">
        <v>68</v>
      </c>
      <c r="B36" s="55"/>
      <c r="C36" s="67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55"/>
      <c r="B37" s="55"/>
      <c r="C37" s="55"/>
    </row>
    <row r="38" spans="1:3" x14ac:dyDescent="0.25">
      <c r="A38" s="55"/>
      <c r="B38" s="55"/>
      <c r="C38" s="55"/>
    </row>
    <row r="39" spans="1:3" x14ac:dyDescent="0.25">
      <c r="A39" s="55"/>
      <c r="B39" s="55"/>
      <c r="C39" s="55"/>
    </row>
    <row r="40" spans="1:3" x14ac:dyDescent="0.25">
      <c r="A40" s="55"/>
      <c r="B40" s="55"/>
      <c r="C40" s="55"/>
    </row>
    <row r="41" spans="1:3" x14ac:dyDescent="0.25">
      <c r="A41" s="55"/>
      <c r="B41" s="55"/>
      <c r="C41" s="55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>
      <selection activeCell="C3" sqref="C3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8.425781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44" customFormat="1" ht="18" x14ac:dyDescent="0.25">
      <c r="A1" s="68" t="s">
        <v>53</v>
      </c>
      <c r="B1" s="68"/>
      <c r="C1" s="69" t="str">
        <f>'[1]Uniformat FCI'!C1:G1</f>
        <v>Madison Avenue</v>
      </c>
      <c r="D1" s="69"/>
      <c r="E1" s="69"/>
      <c r="F1" s="69"/>
      <c r="G1" s="69"/>
      <c r="H1" s="69"/>
      <c r="I1" s="69"/>
      <c r="J1" s="88" t="s">
        <v>52</v>
      </c>
      <c r="K1" s="88"/>
      <c r="L1" s="88"/>
      <c r="M1" s="88"/>
      <c r="N1" s="88"/>
      <c r="O1" s="88"/>
      <c r="P1" s="50"/>
      <c r="Q1" s="50"/>
      <c r="R1" s="50"/>
      <c r="S1" s="49"/>
    </row>
    <row r="2" spans="1:19" s="44" customFormat="1" ht="12.75" customHeight="1" x14ac:dyDescent="0.25">
      <c r="A2" s="71" t="s">
        <v>51</v>
      </c>
      <c r="B2" s="71"/>
      <c r="C2" s="48">
        <f>'[1]Uniformat FCI'!C2</f>
        <v>82583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5"/>
      <c r="Q2" s="45"/>
      <c r="R2" s="45"/>
      <c r="S2" s="45"/>
    </row>
    <row r="3" spans="1:19" s="44" customFormat="1" ht="12.75" customHeight="1" x14ac:dyDescent="0.25">
      <c r="A3" s="71" t="s">
        <v>50</v>
      </c>
      <c r="B3" s="71"/>
      <c r="C3" s="47">
        <f>'[1]Uniformat FCI'!C5</f>
        <v>108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5"/>
      <c r="Q3" s="45"/>
      <c r="R3" s="45"/>
      <c r="S3" s="45"/>
    </row>
    <row r="5" spans="1:19" ht="5.25" customHeight="1" x14ac:dyDescent="0.25"/>
    <row r="6" spans="1:19" ht="12.2" customHeight="1" x14ac:dyDescent="0.25">
      <c r="A6" s="93" t="s">
        <v>46</v>
      </c>
      <c r="B6" s="92"/>
      <c r="C6" s="93" t="s">
        <v>49</v>
      </c>
      <c r="D6" s="94" t="s">
        <v>48</v>
      </c>
      <c r="E6" s="94"/>
      <c r="F6" s="94"/>
      <c r="G6" s="95"/>
      <c r="H6" s="89" t="s">
        <v>47</v>
      </c>
      <c r="I6" s="90"/>
      <c r="J6" s="90"/>
      <c r="K6" s="91"/>
      <c r="L6" s="92"/>
      <c r="M6" s="93" t="s">
        <v>36</v>
      </c>
    </row>
    <row r="7" spans="1:19" ht="18.600000000000001" customHeight="1" x14ac:dyDescent="0.25">
      <c r="A7" s="93" t="s">
        <v>46</v>
      </c>
      <c r="B7" s="92"/>
      <c r="C7" s="93" t="s">
        <v>45</v>
      </c>
      <c r="D7" s="42" t="s">
        <v>44</v>
      </c>
      <c r="E7" s="42" t="s">
        <v>43</v>
      </c>
      <c r="F7" s="42" t="s">
        <v>42</v>
      </c>
      <c r="G7" s="43" t="s">
        <v>41</v>
      </c>
      <c r="H7" s="42" t="s">
        <v>40</v>
      </c>
      <c r="I7" s="42" t="s">
        <v>39</v>
      </c>
      <c r="J7" s="42" t="s">
        <v>38</v>
      </c>
      <c r="K7" s="42" t="s">
        <v>37</v>
      </c>
      <c r="L7" s="92"/>
      <c r="M7" s="93" t="s">
        <v>36</v>
      </c>
    </row>
    <row r="8" spans="1:19" ht="3.2" customHeight="1" x14ac:dyDescent="0.25">
      <c r="A8" s="41"/>
      <c r="B8" s="6"/>
      <c r="C8" s="75"/>
      <c r="D8" s="76"/>
      <c r="E8" s="76"/>
      <c r="F8" s="76"/>
      <c r="G8" s="76"/>
      <c r="H8" s="76"/>
      <c r="I8" s="76"/>
      <c r="J8" s="76"/>
      <c r="K8" s="76"/>
      <c r="L8" s="77"/>
      <c r="M8" s="76"/>
      <c r="N8" s="6"/>
      <c r="O8" s="6"/>
    </row>
    <row r="9" spans="1:19" ht="10.15" customHeight="1" x14ac:dyDescent="0.25">
      <c r="A9" s="40" t="s">
        <v>35</v>
      </c>
      <c r="B9" s="21"/>
      <c r="C9" s="39"/>
      <c r="D9" s="34"/>
      <c r="E9" s="36"/>
      <c r="F9" s="36"/>
      <c r="G9" s="36"/>
      <c r="H9" s="38"/>
      <c r="I9" s="36"/>
      <c r="J9" s="36"/>
      <c r="K9" s="36"/>
      <c r="L9" s="37"/>
      <c r="M9" s="36"/>
      <c r="N9" s="35"/>
      <c r="O9" s="6"/>
    </row>
    <row r="10" spans="1:19" ht="10.15" customHeight="1" x14ac:dyDescent="0.25">
      <c r="A10" s="28" t="s">
        <v>32</v>
      </c>
      <c r="B10" s="21"/>
      <c r="C10" s="33" t="s">
        <v>34</v>
      </c>
      <c r="D10" s="32">
        <v>704</v>
      </c>
      <c r="E10" s="31">
        <v>950</v>
      </c>
      <c r="F10" s="30">
        <f t="shared" ref="F10:F46" si="0">D10-E10</f>
        <v>-246</v>
      </c>
      <c r="G10" s="29">
        <f t="shared" ref="G10:G46" si="1">IF(F10&gt;0,1,D10/E10)</f>
        <v>0.74105263157894741</v>
      </c>
      <c r="H10" s="22">
        <f t="shared" ref="H10:H47" si="2">E10/I10</f>
        <v>45.238095238095241</v>
      </c>
      <c r="I10" s="22">
        <v>21</v>
      </c>
      <c r="J10" s="22">
        <f t="shared" ref="J10:J47" si="3">D10/I10</f>
        <v>33.523809523809526</v>
      </c>
      <c r="K10" s="22">
        <f t="shared" ref="K10:K47" si="4">IF(D10/H10&gt;I10,I10,D10/H10)</f>
        <v>15.562105263157894</v>
      </c>
      <c r="L10" s="21"/>
      <c r="M10" s="20"/>
    </row>
    <row r="11" spans="1:19" ht="10.15" customHeight="1" x14ac:dyDescent="0.25">
      <c r="A11" s="28" t="s">
        <v>32</v>
      </c>
      <c r="B11" s="78"/>
      <c r="C11" s="33" t="s">
        <v>33</v>
      </c>
      <c r="D11" s="32">
        <v>798</v>
      </c>
      <c r="E11" s="31">
        <v>950</v>
      </c>
      <c r="F11" s="30">
        <f t="shared" si="0"/>
        <v>-152</v>
      </c>
      <c r="G11" s="29">
        <f t="shared" si="1"/>
        <v>0.84</v>
      </c>
      <c r="H11" s="22">
        <f t="shared" si="2"/>
        <v>45.238095238095241</v>
      </c>
      <c r="I11" s="22">
        <v>21</v>
      </c>
      <c r="J11" s="22">
        <f t="shared" si="3"/>
        <v>38</v>
      </c>
      <c r="K11" s="22">
        <f t="shared" si="4"/>
        <v>17.64</v>
      </c>
      <c r="L11" s="21"/>
      <c r="M11" s="20"/>
    </row>
    <row r="12" spans="1:19" ht="10.15" customHeight="1" x14ac:dyDescent="0.25">
      <c r="A12" s="28" t="s">
        <v>32</v>
      </c>
      <c r="B12" s="78"/>
      <c r="C12" s="33" t="s">
        <v>31</v>
      </c>
      <c r="D12" s="32">
        <v>735</v>
      </c>
      <c r="E12" s="31">
        <v>950</v>
      </c>
      <c r="F12" s="30">
        <f t="shared" si="0"/>
        <v>-215</v>
      </c>
      <c r="G12" s="29">
        <f t="shared" si="1"/>
        <v>0.77368421052631575</v>
      </c>
      <c r="H12" s="22">
        <f t="shared" si="2"/>
        <v>45.238095238095241</v>
      </c>
      <c r="I12" s="22">
        <v>21</v>
      </c>
      <c r="J12" s="22">
        <f t="shared" si="3"/>
        <v>35</v>
      </c>
      <c r="K12" s="22">
        <f t="shared" si="4"/>
        <v>16.247368421052631</v>
      </c>
      <c r="L12" s="21"/>
      <c r="M12" s="20"/>
    </row>
    <row r="13" spans="1:19" ht="10.15" customHeight="1" x14ac:dyDescent="0.25">
      <c r="A13" s="28" t="s">
        <v>13</v>
      </c>
      <c r="B13" s="78"/>
      <c r="C13" s="33">
        <v>203</v>
      </c>
      <c r="D13" s="32">
        <v>793</v>
      </c>
      <c r="E13" s="31">
        <v>900</v>
      </c>
      <c r="F13" s="30">
        <f t="shared" si="0"/>
        <v>-107</v>
      </c>
      <c r="G13" s="29">
        <f t="shared" si="1"/>
        <v>0.88111111111111107</v>
      </c>
      <c r="H13" s="22">
        <f t="shared" si="2"/>
        <v>42.857142857142854</v>
      </c>
      <c r="I13" s="22">
        <v>21</v>
      </c>
      <c r="J13" s="22">
        <f t="shared" si="3"/>
        <v>37.761904761904759</v>
      </c>
      <c r="K13" s="22">
        <f t="shared" si="4"/>
        <v>18.503333333333334</v>
      </c>
      <c r="L13" s="21"/>
      <c r="M13" s="20"/>
    </row>
    <row r="14" spans="1:19" ht="10.15" customHeight="1" x14ac:dyDescent="0.25">
      <c r="A14" s="28" t="s">
        <v>13</v>
      </c>
      <c r="B14" s="78"/>
      <c r="C14" s="33">
        <v>301</v>
      </c>
      <c r="D14" s="32">
        <v>793</v>
      </c>
      <c r="E14" s="31">
        <v>900</v>
      </c>
      <c r="F14" s="30">
        <f t="shared" si="0"/>
        <v>-107</v>
      </c>
      <c r="G14" s="29">
        <f t="shared" si="1"/>
        <v>0.88111111111111107</v>
      </c>
      <c r="H14" s="22">
        <f t="shared" si="2"/>
        <v>42.857142857142854</v>
      </c>
      <c r="I14" s="22">
        <v>21</v>
      </c>
      <c r="J14" s="22">
        <f t="shared" si="3"/>
        <v>37.761904761904759</v>
      </c>
      <c r="K14" s="22">
        <f t="shared" si="4"/>
        <v>18.503333333333334</v>
      </c>
      <c r="L14" s="21"/>
      <c r="M14" s="34"/>
    </row>
    <row r="15" spans="1:19" ht="10.15" customHeight="1" x14ac:dyDescent="0.25">
      <c r="A15" s="28" t="s">
        <v>13</v>
      </c>
      <c r="B15" s="78"/>
      <c r="C15" s="33">
        <v>302</v>
      </c>
      <c r="D15" s="32">
        <v>793</v>
      </c>
      <c r="E15" s="31">
        <v>900</v>
      </c>
      <c r="F15" s="30">
        <f t="shared" si="0"/>
        <v>-107</v>
      </c>
      <c r="G15" s="29">
        <f t="shared" si="1"/>
        <v>0.88111111111111107</v>
      </c>
      <c r="H15" s="22">
        <f t="shared" si="2"/>
        <v>42.857142857142854</v>
      </c>
      <c r="I15" s="22">
        <v>21</v>
      </c>
      <c r="J15" s="22">
        <f t="shared" si="3"/>
        <v>37.761904761904759</v>
      </c>
      <c r="K15" s="22">
        <f t="shared" si="4"/>
        <v>18.503333333333334</v>
      </c>
      <c r="L15" s="21"/>
      <c r="M15" s="34"/>
    </row>
    <row r="16" spans="1:19" ht="10.15" customHeight="1" x14ac:dyDescent="0.25">
      <c r="A16" s="28" t="s">
        <v>13</v>
      </c>
      <c r="B16" s="78"/>
      <c r="C16" s="33">
        <v>303</v>
      </c>
      <c r="D16" s="32">
        <v>793</v>
      </c>
      <c r="E16" s="31">
        <v>900</v>
      </c>
      <c r="F16" s="30">
        <f t="shared" si="0"/>
        <v>-107</v>
      </c>
      <c r="G16" s="29">
        <f t="shared" si="1"/>
        <v>0.88111111111111107</v>
      </c>
      <c r="H16" s="22">
        <f t="shared" si="2"/>
        <v>42.857142857142854</v>
      </c>
      <c r="I16" s="22">
        <v>21</v>
      </c>
      <c r="J16" s="22">
        <f t="shared" si="3"/>
        <v>37.761904761904759</v>
      </c>
      <c r="K16" s="22">
        <f t="shared" si="4"/>
        <v>18.503333333333334</v>
      </c>
      <c r="L16" s="21"/>
      <c r="M16" s="34"/>
    </row>
    <row r="17" spans="1:13" ht="10.15" customHeight="1" x14ac:dyDescent="0.25">
      <c r="A17" s="28" t="s">
        <v>13</v>
      </c>
      <c r="B17" s="78"/>
      <c r="C17" s="33">
        <v>304</v>
      </c>
      <c r="D17" s="32">
        <v>793</v>
      </c>
      <c r="E17" s="31">
        <v>900</v>
      </c>
      <c r="F17" s="30">
        <f t="shared" si="0"/>
        <v>-107</v>
      </c>
      <c r="G17" s="29">
        <f t="shared" si="1"/>
        <v>0.88111111111111107</v>
      </c>
      <c r="H17" s="22">
        <f t="shared" si="2"/>
        <v>42.857142857142854</v>
      </c>
      <c r="I17" s="22">
        <v>21</v>
      </c>
      <c r="J17" s="22">
        <f t="shared" si="3"/>
        <v>37.761904761904759</v>
      </c>
      <c r="K17" s="22">
        <f t="shared" si="4"/>
        <v>18.503333333333334</v>
      </c>
      <c r="L17" s="21"/>
      <c r="M17" s="34"/>
    </row>
    <row r="18" spans="1:13" ht="10.15" customHeight="1" x14ac:dyDescent="0.25">
      <c r="A18" s="28" t="s">
        <v>13</v>
      </c>
      <c r="B18" s="78"/>
      <c r="C18" s="33">
        <v>305</v>
      </c>
      <c r="D18" s="32">
        <v>793</v>
      </c>
      <c r="E18" s="31">
        <v>900</v>
      </c>
      <c r="F18" s="30">
        <f t="shared" si="0"/>
        <v>-107</v>
      </c>
      <c r="G18" s="29">
        <f t="shared" si="1"/>
        <v>0.88111111111111107</v>
      </c>
      <c r="H18" s="22">
        <f t="shared" si="2"/>
        <v>42.857142857142854</v>
      </c>
      <c r="I18" s="22">
        <v>21</v>
      </c>
      <c r="J18" s="22">
        <f t="shared" si="3"/>
        <v>37.761904761904759</v>
      </c>
      <c r="K18" s="22">
        <f t="shared" si="4"/>
        <v>18.503333333333334</v>
      </c>
      <c r="L18" s="21"/>
      <c r="M18" s="34"/>
    </row>
    <row r="19" spans="1:13" ht="10.15" customHeight="1" x14ac:dyDescent="0.25">
      <c r="A19" s="28" t="s">
        <v>13</v>
      </c>
      <c r="B19" s="78"/>
      <c r="C19" s="33">
        <v>306</v>
      </c>
      <c r="D19" s="32">
        <v>754</v>
      </c>
      <c r="E19" s="31">
        <v>900</v>
      </c>
      <c r="F19" s="30">
        <f t="shared" si="0"/>
        <v>-146</v>
      </c>
      <c r="G19" s="29">
        <f t="shared" si="1"/>
        <v>0.83777777777777773</v>
      </c>
      <c r="H19" s="22">
        <f t="shared" si="2"/>
        <v>42.857142857142854</v>
      </c>
      <c r="I19" s="22">
        <v>21</v>
      </c>
      <c r="J19" s="22">
        <f t="shared" si="3"/>
        <v>35.904761904761905</v>
      </c>
      <c r="K19" s="22">
        <f t="shared" si="4"/>
        <v>17.593333333333334</v>
      </c>
      <c r="L19" s="21"/>
      <c r="M19" s="34"/>
    </row>
    <row r="20" spans="1:13" ht="10.15" customHeight="1" x14ac:dyDescent="0.25">
      <c r="A20" s="28" t="s">
        <v>13</v>
      </c>
      <c r="B20" s="78"/>
      <c r="C20" s="33">
        <v>307</v>
      </c>
      <c r="D20" s="32">
        <v>704</v>
      </c>
      <c r="E20" s="31">
        <v>900</v>
      </c>
      <c r="F20" s="30">
        <f t="shared" si="0"/>
        <v>-196</v>
      </c>
      <c r="G20" s="29">
        <f t="shared" si="1"/>
        <v>0.78222222222222226</v>
      </c>
      <c r="H20" s="22">
        <f t="shared" si="2"/>
        <v>42.857142857142854</v>
      </c>
      <c r="I20" s="22">
        <v>21</v>
      </c>
      <c r="J20" s="22">
        <f t="shared" si="3"/>
        <v>33.523809523809526</v>
      </c>
      <c r="K20" s="22">
        <f t="shared" si="4"/>
        <v>16.426666666666669</v>
      </c>
      <c r="L20" s="21"/>
      <c r="M20" s="34"/>
    </row>
    <row r="21" spans="1:13" ht="10.15" customHeight="1" x14ac:dyDescent="0.25">
      <c r="A21" s="28" t="s">
        <v>13</v>
      </c>
      <c r="B21" s="78"/>
      <c r="C21" s="33">
        <v>308</v>
      </c>
      <c r="D21" s="32">
        <v>660</v>
      </c>
      <c r="E21" s="31">
        <v>900</v>
      </c>
      <c r="F21" s="30">
        <f t="shared" si="0"/>
        <v>-240</v>
      </c>
      <c r="G21" s="29">
        <f t="shared" si="1"/>
        <v>0.73333333333333328</v>
      </c>
      <c r="H21" s="22">
        <f t="shared" si="2"/>
        <v>42.857142857142854</v>
      </c>
      <c r="I21" s="22">
        <v>21</v>
      </c>
      <c r="J21" s="22">
        <f t="shared" si="3"/>
        <v>31.428571428571427</v>
      </c>
      <c r="K21" s="22">
        <f t="shared" si="4"/>
        <v>15.4</v>
      </c>
      <c r="L21" s="21"/>
      <c r="M21" s="34"/>
    </row>
    <row r="22" spans="1:13" ht="10.15" customHeight="1" x14ac:dyDescent="0.25">
      <c r="A22" s="28" t="s">
        <v>13</v>
      </c>
      <c r="B22" s="78"/>
      <c r="C22" s="33">
        <v>309</v>
      </c>
      <c r="D22" s="32">
        <v>682</v>
      </c>
      <c r="E22" s="31">
        <v>900</v>
      </c>
      <c r="F22" s="30">
        <f t="shared" si="0"/>
        <v>-218</v>
      </c>
      <c r="G22" s="29">
        <f t="shared" si="1"/>
        <v>0.75777777777777777</v>
      </c>
      <c r="H22" s="22">
        <f t="shared" si="2"/>
        <v>42.857142857142854</v>
      </c>
      <c r="I22" s="22">
        <v>21</v>
      </c>
      <c r="J22" s="22">
        <f t="shared" si="3"/>
        <v>32.476190476190474</v>
      </c>
      <c r="K22" s="22">
        <f t="shared" si="4"/>
        <v>15.913333333333334</v>
      </c>
      <c r="L22" s="21"/>
      <c r="M22" s="34"/>
    </row>
    <row r="23" spans="1:13" ht="10.15" customHeight="1" x14ac:dyDescent="0.25">
      <c r="A23" s="28" t="s">
        <v>13</v>
      </c>
      <c r="B23" s="78"/>
      <c r="C23" s="33">
        <v>310</v>
      </c>
      <c r="D23" s="32">
        <v>665</v>
      </c>
      <c r="E23" s="31">
        <v>900</v>
      </c>
      <c r="F23" s="30">
        <f t="shared" si="0"/>
        <v>-235</v>
      </c>
      <c r="G23" s="29">
        <f t="shared" si="1"/>
        <v>0.73888888888888893</v>
      </c>
      <c r="H23" s="22">
        <f t="shared" si="2"/>
        <v>42.857142857142854</v>
      </c>
      <c r="I23" s="22">
        <v>21</v>
      </c>
      <c r="J23" s="22">
        <f t="shared" si="3"/>
        <v>31.666666666666668</v>
      </c>
      <c r="K23" s="22">
        <f t="shared" si="4"/>
        <v>15.516666666666667</v>
      </c>
      <c r="L23" s="21"/>
      <c r="M23" s="34"/>
    </row>
    <row r="24" spans="1:13" ht="10.15" customHeight="1" x14ac:dyDescent="0.25">
      <c r="A24" s="28" t="s">
        <v>13</v>
      </c>
      <c r="B24" s="78"/>
      <c r="C24" s="33" t="s">
        <v>30</v>
      </c>
      <c r="D24" s="32">
        <v>763</v>
      </c>
      <c r="E24" s="31">
        <v>900</v>
      </c>
      <c r="F24" s="30">
        <f t="shared" si="0"/>
        <v>-137</v>
      </c>
      <c r="G24" s="29">
        <f t="shared" si="1"/>
        <v>0.84777777777777774</v>
      </c>
      <c r="H24" s="22">
        <f t="shared" si="2"/>
        <v>42.857142857142854</v>
      </c>
      <c r="I24" s="22">
        <v>21</v>
      </c>
      <c r="J24" s="22">
        <f t="shared" si="3"/>
        <v>36.333333333333336</v>
      </c>
      <c r="K24" s="22">
        <f t="shared" si="4"/>
        <v>17.803333333333335</v>
      </c>
      <c r="L24" s="21"/>
      <c r="M24" s="34"/>
    </row>
    <row r="25" spans="1:13" ht="10.15" customHeight="1" x14ac:dyDescent="0.25">
      <c r="A25" s="28" t="s">
        <v>13</v>
      </c>
      <c r="B25" s="78"/>
      <c r="C25" s="33" t="s">
        <v>29</v>
      </c>
      <c r="D25" s="32">
        <v>789</v>
      </c>
      <c r="E25" s="31">
        <v>900</v>
      </c>
      <c r="F25" s="30">
        <f t="shared" si="0"/>
        <v>-111</v>
      </c>
      <c r="G25" s="29">
        <f t="shared" si="1"/>
        <v>0.87666666666666671</v>
      </c>
      <c r="H25" s="22">
        <f t="shared" si="2"/>
        <v>42.857142857142854</v>
      </c>
      <c r="I25" s="22">
        <v>21</v>
      </c>
      <c r="J25" s="22">
        <f t="shared" si="3"/>
        <v>37.571428571428569</v>
      </c>
      <c r="K25" s="22">
        <f t="shared" si="4"/>
        <v>18.41</v>
      </c>
      <c r="L25" s="21"/>
      <c r="M25" s="34"/>
    </row>
    <row r="26" spans="1:13" ht="10.15" customHeight="1" x14ac:dyDescent="0.25">
      <c r="A26" s="28" t="s">
        <v>13</v>
      </c>
      <c r="B26" s="78"/>
      <c r="C26" s="33" t="s">
        <v>28</v>
      </c>
      <c r="D26" s="32">
        <v>798</v>
      </c>
      <c r="E26" s="31">
        <v>900</v>
      </c>
      <c r="F26" s="30">
        <f t="shared" si="0"/>
        <v>-102</v>
      </c>
      <c r="G26" s="29">
        <f t="shared" si="1"/>
        <v>0.88666666666666671</v>
      </c>
      <c r="H26" s="22">
        <f t="shared" si="2"/>
        <v>42.857142857142854</v>
      </c>
      <c r="I26" s="22">
        <v>21</v>
      </c>
      <c r="J26" s="22">
        <f t="shared" si="3"/>
        <v>38</v>
      </c>
      <c r="K26" s="22">
        <f t="shared" si="4"/>
        <v>18.62</v>
      </c>
      <c r="L26" s="21"/>
      <c r="M26" s="34"/>
    </row>
    <row r="27" spans="1:13" ht="10.15" customHeight="1" x14ac:dyDescent="0.25">
      <c r="A27" s="28" t="s">
        <v>13</v>
      </c>
      <c r="B27" s="78"/>
      <c r="C27" s="33" t="s">
        <v>27</v>
      </c>
      <c r="D27" s="32">
        <v>735</v>
      </c>
      <c r="E27" s="31">
        <v>900</v>
      </c>
      <c r="F27" s="30">
        <f t="shared" si="0"/>
        <v>-165</v>
      </c>
      <c r="G27" s="29">
        <f t="shared" si="1"/>
        <v>0.81666666666666665</v>
      </c>
      <c r="H27" s="22">
        <f t="shared" si="2"/>
        <v>42.857142857142854</v>
      </c>
      <c r="I27" s="22">
        <v>21</v>
      </c>
      <c r="J27" s="22">
        <f t="shared" si="3"/>
        <v>35</v>
      </c>
      <c r="K27" s="22">
        <f t="shared" si="4"/>
        <v>17.150000000000002</v>
      </c>
      <c r="L27" s="21"/>
      <c r="M27" s="34"/>
    </row>
    <row r="28" spans="1:13" ht="10.15" customHeight="1" x14ac:dyDescent="0.25">
      <c r="A28" s="28" t="s">
        <v>13</v>
      </c>
      <c r="B28" s="78"/>
      <c r="C28" s="33" t="s">
        <v>26</v>
      </c>
      <c r="D28" s="32">
        <v>761</v>
      </c>
      <c r="E28" s="31">
        <v>900</v>
      </c>
      <c r="F28" s="30">
        <f t="shared" si="0"/>
        <v>-139</v>
      </c>
      <c r="G28" s="29">
        <f t="shared" si="1"/>
        <v>0.8455555555555555</v>
      </c>
      <c r="H28" s="22">
        <f t="shared" si="2"/>
        <v>42.857142857142854</v>
      </c>
      <c r="I28" s="22">
        <v>21</v>
      </c>
      <c r="J28" s="22">
        <f t="shared" si="3"/>
        <v>36.238095238095241</v>
      </c>
      <c r="K28" s="22">
        <f t="shared" si="4"/>
        <v>17.756666666666668</v>
      </c>
      <c r="L28" s="21"/>
      <c r="M28" s="34"/>
    </row>
    <row r="29" spans="1:13" ht="10.15" customHeight="1" x14ac:dyDescent="0.25">
      <c r="A29" s="28" t="s">
        <v>13</v>
      </c>
      <c r="B29" s="78"/>
      <c r="C29" s="33" t="s">
        <v>25</v>
      </c>
      <c r="D29" s="32">
        <v>763</v>
      </c>
      <c r="E29" s="31">
        <v>900</v>
      </c>
      <c r="F29" s="30">
        <f t="shared" si="0"/>
        <v>-137</v>
      </c>
      <c r="G29" s="29">
        <f t="shared" si="1"/>
        <v>0.84777777777777774</v>
      </c>
      <c r="H29" s="22">
        <f t="shared" si="2"/>
        <v>42.857142857142854</v>
      </c>
      <c r="I29" s="22">
        <v>21</v>
      </c>
      <c r="J29" s="22">
        <f t="shared" si="3"/>
        <v>36.333333333333336</v>
      </c>
      <c r="K29" s="22">
        <f t="shared" si="4"/>
        <v>17.803333333333335</v>
      </c>
      <c r="L29" s="21"/>
      <c r="M29" s="34"/>
    </row>
    <row r="30" spans="1:13" ht="10.15" customHeight="1" x14ac:dyDescent="0.25">
      <c r="A30" s="28" t="s">
        <v>13</v>
      </c>
      <c r="B30" s="78"/>
      <c r="C30" s="33" t="s">
        <v>24</v>
      </c>
      <c r="D30" s="32">
        <v>789</v>
      </c>
      <c r="E30" s="31">
        <v>900</v>
      </c>
      <c r="F30" s="30">
        <f t="shared" si="0"/>
        <v>-111</v>
      </c>
      <c r="G30" s="29">
        <f t="shared" si="1"/>
        <v>0.87666666666666671</v>
      </c>
      <c r="H30" s="22">
        <f t="shared" si="2"/>
        <v>42.857142857142854</v>
      </c>
      <c r="I30" s="22">
        <v>21</v>
      </c>
      <c r="J30" s="22">
        <f t="shared" si="3"/>
        <v>37.571428571428569</v>
      </c>
      <c r="K30" s="22">
        <f t="shared" si="4"/>
        <v>18.41</v>
      </c>
      <c r="L30" s="21"/>
      <c r="M30" s="34"/>
    </row>
    <row r="31" spans="1:13" ht="10.15" customHeight="1" x14ac:dyDescent="0.25">
      <c r="A31" s="28" t="s">
        <v>13</v>
      </c>
      <c r="B31" s="78"/>
      <c r="C31" s="33" t="s">
        <v>23</v>
      </c>
      <c r="D31" s="32">
        <v>794</v>
      </c>
      <c r="E31" s="31">
        <v>900</v>
      </c>
      <c r="F31" s="30">
        <f t="shared" si="0"/>
        <v>-106</v>
      </c>
      <c r="G31" s="29">
        <f t="shared" si="1"/>
        <v>0.88222222222222224</v>
      </c>
      <c r="H31" s="22">
        <f t="shared" si="2"/>
        <v>42.857142857142854</v>
      </c>
      <c r="I31" s="22">
        <v>21</v>
      </c>
      <c r="J31" s="22">
        <f t="shared" si="3"/>
        <v>37.80952380952381</v>
      </c>
      <c r="K31" s="22">
        <f t="shared" si="4"/>
        <v>18.526666666666667</v>
      </c>
      <c r="L31" s="21"/>
      <c r="M31" s="34"/>
    </row>
    <row r="32" spans="1:13" ht="10.15" customHeight="1" x14ac:dyDescent="0.25">
      <c r="A32" s="28" t="s">
        <v>13</v>
      </c>
      <c r="B32" s="78"/>
      <c r="C32" s="33" t="s">
        <v>22</v>
      </c>
      <c r="D32" s="32">
        <v>735</v>
      </c>
      <c r="E32" s="31">
        <v>900</v>
      </c>
      <c r="F32" s="30">
        <f t="shared" si="0"/>
        <v>-165</v>
      </c>
      <c r="G32" s="29">
        <f t="shared" si="1"/>
        <v>0.81666666666666665</v>
      </c>
      <c r="H32" s="22">
        <f t="shared" si="2"/>
        <v>42.857142857142854</v>
      </c>
      <c r="I32" s="22">
        <v>21</v>
      </c>
      <c r="J32" s="22">
        <f t="shared" si="3"/>
        <v>35</v>
      </c>
      <c r="K32" s="22">
        <f t="shared" si="4"/>
        <v>17.150000000000002</v>
      </c>
      <c r="L32" s="21"/>
      <c r="M32" s="34"/>
    </row>
    <row r="33" spans="1:15" ht="10.15" customHeight="1" x14ac:dyDescent="0.25">
      <c r="A33" s="28" t="s">
        <v>13</v>
      </c>
      <c r="B33" s="78"/>
      <c r="C33" s="33" t="s">
        <v>21</v>
      </c>
      <c r="D33" s="32">
        <v>793</v>
      </c>
      <c r="E33" s="31">
        <v>900</v>
      </c>
      <c r="F33" s="30">
        <f t="shared" si="0"/>
        <v>-107</v>
      </c>
      <c r="G33" s="29">
        <f t="shared" si="1"/>
        <v>0.88111111111111107</v>
      </c>
      <c r="H33" s="22">
        <f t="shared" si="2"/>
        <v>42.857142857142854</v>
      </c>
      <c r="I33" s="22">
        <v>21</v>
      </c>
      <c r="J33" s="22">
        <f t="shared" si="3"/>
        <v>37.761904761904759</v>
      </c>
      <c r="K33" s="22">
        <f t="shared" si="4"/>
        <v>18.503333333333334</v>
      </c>
      <c r="L33" s="21"/>
      <c r="M33" s="34"/>
    </row>
    <row r="34" spans="1:15" ht="10.15" customHeight="1" x14ac:dyDescent="0.25">
      <c r="A34" s="28" t="s">
        <v>13</v>
      </c>
      <c r="B34" s="78"/>
      <c r="C34" s="33" t="s">
        <v>20</v>
      </c>
      <c r="D34" s="32">
        <v>793</v>
      </c>
      <c r="E34" s="31">
        <v>900</v>
      </c>
      <c r="F34" s="30">
        <f t="shared" si="0"/>
        <v>-107</v>
      </c>
      <c r="G34" s="29">
        <f t="shared" si="1"/>
        <v>0.88111111111111107</v>
      </c>
      <c r="H34" s="22">
        <f t="shared" si="2"/>
        <v>42.857142857142854</v>
      </c>
      <c r="I34" s="22">
        <v>21</v>
      </c>
      <c r="J34" s="22">
        <f t="shared" si="3"/>
        <v>37.761904761904759</v>
      </c>
      <c r="K34" s="22">
        <f t="shared" si="4"/>
        <v>18.503333333333334</v>
      </c>
      <c r="L34" s="21"/>
      <c r="M34" s="34"/>
    </row>
    <row r="35" spans="1:15" ht="10.15" customHeight="1" x14ac:dyDescent="0.25">
      <c r="A35" s="28" t="s">
        <v>13</v>
      </c>
      <c r="B35" s="78"/>
      <c r="C35" s="33" t="s">
        <v>19</v>
      </c>
      <c r="D35" s="32">
        <v>793</v>
      </c>
      <c r="E35" s="31">
        <v>900</v>
      </c>
      <c r="F35" s="30">
        <f t="shared" si="0"/>
        <v>-107</v>
      </c>
      <c r="G35" s="29">
        <f t="shared" si="1"/>
        <v>0.88111111111111107</v>
      </c>
      <c r="H35" s="22">
        <f t="shared" si="2"/>
        <v>42.857142857142854</v>
      </c>
      <c r="I35" s="22">
        <v>21</v>
      </c>
      <c r="J35" s="22">
        <f t="shared" si="3"/>
        <v>37.761904761904759</v>
      </c>
      <c r="K35" s="22">
        <f t="shared" si="4"/>
        <v>18.503333333333334</v>
      </c>
      <c r="L35" s="21"/>
      <c r="M35" s="34"/>
    </row>
    <row r="36" spans="1:15" ht="10.15" customHeight="1" x14ac:dyDescent="0.25">
      <c r="A36" s="28" t="s">
        <v>13</v>
      </c>
      <c r="B36" s="78"/>
      <c r="C36" s="33" t="s">
        <v>18</v>
      </c>
      <c r="D36" s="32">
        <v>793</v>
      </c>
      <c r="E36" s="31">
        <v>900</v>
      </c>
      <c r="F36" s="30">
        <f t="shared" si="0"/>
        <v>-107</v>
      </c>
      <c r="G36" s="29">
        <f t="shared" si="1"/>
        <v>0.88111111111111107</v>
      </c>
      <c r="H36" s="22">
        <f t="shared" si="2"/>
        <v>42.857142857142854</v>
      </c>
      <c r="I36" s="22">
        <v>21</v>
      </c>
      <c r="J36" s="22">
        <f t="shared" si="3"/>
        <v>37.761904761904759</v>
      </c>
      <c r="K36" s="22">
        <f t="shared" si="4"/>
        <v>18.503333333333334</v>
      </c>
      <c r="L36" s="21"/>
      <c r="M36" s="34"/>
    </row>
    <row r="37" spans="1:15" ht="10.15" customHeight="1" x14ac:dyDescent="0.25">
      <c r="A37" s="28" t="s">
        <v>13</v>
      </c>
      <c r="B37" s="78"/>
      <c r="C37" s="33" t="s">
        <v>17</v>
      </c>
      <c r="D37" s="32">
        <v>754</v>
      </c>
      <c r="E37" s="31">
        <v>900</v>
      </c>
      <c r="F37" s="30">
        <f t="shared" si="0"/>
        <v>-146</v>
      </c>
      <c r="G37" s="29">
        <f t="shared" si="1"/>
        <v>0.83777777777777773</v>
      </c>
      <c r="H37" s="22">
        <f t="shared" si="2"/>
        <v>42.857142857142854</v>
      </c>
      <c r="I37" s="22">
        <v>21</v>
      </c>
      <c r="J37" s="22">
        <f t="shared" si="3"/>
        <v>35.904761904761905</v>
      </c>
      <c r="K37" s="22">
        <f t="shared" si="4"/>
        <v>17.593333333333334</v>
      </c>
      <c r="L37" s="21"/>
      <c r="M37" s="34"/>
    </row>
    <row r="38" spans="1:15" ht="10.15" customHeight="1" x14ac:dyDescent="0.25">
      <c r="A38" s="28" t="s">
        <v>13</v>
      </c>
      <c r="B38" s="78"/>
      <c r="C38" s="33" t="s">
        <v>16</v>
      </c>
      <c r="D38" s="32">
        <v>793</v>
      </c>
      <c r="E38" s="31">
        <v>900</v>
      </c>
      <c r="F38" s="30">
        <f t="shared" si="0"/>
        <v>-107</v>
      </c>
      <c r="G38" s="29">
        <f t="shared" si="1"/>
        <v>0.88111111111111107</v>
      </c>
      <c r="H38" s="22">
        <f t="shared" si="2"/>
        <v>42.857142857142854</v>
      </c>
      <c r="I38" s="22">
        <v>21</v>
      </c>
      <c r="J38" s="22">
        <f t="shared" si="3"/>
        <v>37.761904761904759</v>
      </c>
      <c r="K38" s="22">
        <f t="shared" si="4"/>
        <v>18.503333333333334</v>
      </c>
      <c r="L38" s="21"/>
      <c r="M38" s="34"/>
    </row>
    <row r="39" spans="1:15" ht="10.15" customHeight="1" x14ac:dyDescent="0.25">
      <c r="A39" s="28" t="s">
        <v>13</v>
      </c>
      <c r="B39" s="78"/>
      <c r="C39" s="33" t="s">
        <v>15</v>
      </c>
      <c r="D39" s="32">
        <v>672</v>
      </c>
      <c r="E39" s="31">
        <v>900</v>
      </c>
      <c r="F39" s="30">
        <f t="shared" si="0"/>
        <v>-228</v>
      </c>
      <c r="G39" s="29">
        <f t="shared" si="1"/>
        <v>0.7466666666666667</v>
      </c>
      <c r="H39" s="22">
        <f t="shared" si="2"/>
        <v>42.857142857142854</v>
      </c>
      <c r="I39" s="22">
        <v>21</v>
      </c>
      <c r="J39" s="22">
        <f t="shared" si="3"/>
        <v>32</v>
      </c>
      <c r="K39" s="22">
        <f t="shared" si="4"/>
        <v>15.680000000000001</v>
      </c>
      <c r="L39" s="21"/>
      <c r="M39" s="34"/>
    </row>
    <row r="40" spans="1:15" ht="10.15" customHeight="1" x14ac:dyDescent="0.25">
      <c r="A40" s="28" t="s">
        <v>13</v>
      </c>
      <c r="B40" s="78"/>
      <c r="C40" s="33" t="s">
        <v>14</v>
      </c>
      <c r="D40" s="32">
        <v>670</v>
      </c>
      <c r="E40" s="31">
        <v>900</v>
      </c>
      <c r="F40" s="30">
        <f t="shared" si="0"/>
        <v>-230</v>
      </c>
      <c r="G40" s="29">
        <f t="shared" si="1"/>
        <v>0.74444444444444446</v>
      </c>
      <c r="H40" s="22">
        <f t="shared" si="2"/>
        <v>42.857142857142854</v>
      </c>
      <c r="I40" s="22">
        <v>21</v>
      </c>
      <c r="J40" s="22">
        <f t="shared" si="3"/>
        <v>31.904761904761905</v>
      </c>
      <c r="K40" s="22">
        <f t="shared" si="4"/>
        <v>15.633333333333335</v>
      </c>
      <c r="L40" s="21"/>
      <c r="M40" s="34"/>
    </row>
    <row r="41" spans="1:15" ht="10.15" customHeight="1" x14ac:dyDescent="0.25">
      <c r="A41" s="28" t="s">
        <v>13</v>
      </c>
      <c r="B41" s="78"/>
      <c r="C41" s="33" t="s">
        <v>12</v>
      </c>
      <c r="D41" s="32">
        <v>793</v>
      </c>
      <c r="E41" s="31">
        <v>900</v>
      </c>
      <c r="F41" s="30">
        <f t="shared" si="0"/>
        <v>-107</v>
      </c>
      <c r="G41" s="29">
        <f t="shared" si="1"/>
        <v>0.88111111111111107</v>
      </c>
      <c r="H41" s="22">
        <f t="shared" si="2"/>
        <v>42.857142857142854</v>
      </c>
      <c r="I41" s="22">
        <v>21</v>
      </c>
      <c r="J41" s="22">
        <f t="shared" si="3"/>
        <v>37.761904761904759</v>
      </c>
      <c r="K41" s="22">
        <f t="shared" si="4"/>
        <v>18.503333333333334</v>
      </c>
      <c r="L41" s="21"/>
      <c r="M41" s="34"/>
    </row>
    <row r="42" spans="1:15" ht="10.15" customHeight="1" x14ac:dyDescent="0.25">
      <c r="A42" s="28" t="s">
        <v>6</v>
      </c>
      <c r="B42" s="78"/>
      <c r="C42" s="33" t="s">
        <v>11</v>
      </c>
      <c r="D42" s="32">
        <v>793</v>
      </c>
      <c r="E42" s="31">
        <v>900</v>
      </c>
      <c r="F42" s="30">
        <f t="shared" si="0"/>
        <v>-107</v>
      </c>
      <c r="G42" s="29">
        <f t="shared" si="1"/>
        <v>0.88111111111111107</v>
      </c>
      <c r="H42" s="22">
        <f t="shared" si="2"/>
        <v>75</v>
      </c>
      <c r="I42" s="22">
        <v>12</v>
      </c>
      <c r="J42" s="22">
        <f t="shared" si="3"/>
        <v>66.083333333333329</v>
      </c>
      <c r="K42" s="22">
        <f t="shared" si="4"/>
        <v>10.573333333333334</v>
      </c>
      <c r="L42" s="21"/>
      <c r="M42" s="34"/>
    </row>
    <row r="43" spans="1:15" ht="10.15" customHeight="1" x14ac:dyDescent="0.25">
      <c r="A43" s="28" t="s">
        <v>6</v>
      </c>
      <c r="B43" s="78"/>
      <c r="C43" s="33" t="s">
        <v>10</v>
      </c>
      <c r="D43" s="32">
        <v>793</v>
      </c>
      <c r="E43" s="31">
        <v>900</v>
      </c>
      <c r="F43" s="30">
        <f t="shared" si="0"/>
        <v>-107</v>
      </c>
      <c r="G43" s="29">
        <f t="shared" si="1"/>
        <v>0.88111111111111107</v>
      </c>
      <c r="H43" s="22">
        <f t="shared" si="2"/>
        <v>75</v>
      </c>
      <c r="I43" s="22">
        <v>12</v>
      </c>
      <c r="J43" s="22">
        <f t="shared" si="3"/>
        <v>66.083333333333329</v>
      </c>
      <c r="K43" s="22">
        <f t="shared" si="4"/>
        <v>10.573333333333334</v>
      </c>
      <c r="L43" s="21"/>
      <c r="M43" s="20"/>
    </row>
    <row r="44" spans="1:15" ht="9.9499999999999993" customHeight="1" x14ac:dyDescent="0.25">
      <c r="A44" s="28" t="s">
        <v>6</v>
      </c>
      <c r="B44" s="78"/>
      <c r="C44" s="33" t="s">
        <v>9</v>
      </c>
      <c r="D44" s="32">
        <v>793</v>
      </c>
      <c r="E44" s="31">
        <v>900</v>
      </c>
      <c r="F44" s="30">
        <f t="shared" si="0"/>
        <v>-107</v>
      </c>
      <c r="G44" s="29">
        <f t="shared" si="1"/>
        <v>0.88111111111111107</v>
      </c>
      <c r="H44" s="22">
        <f t="shared" si="2"/>
        <v>75</v>
      </c>
      <c r="I44" s="22">
        <v>12</v>
      </c>
      <c r="J44" s="22">
        <f t="shared" si="3"/>
        <v>66.083333333333329</v>
      </c>
      <c r="K44" s="22">
        <f t="shared" si="4"/>
        <v>10.573333333333334</v>
      </c>
      <c r="L44" s="21"/>
      <c r="M44" s="20"/>
    </row>
    <row r="45" spans="1:15" ht="9.9499999999999993" customHeight="1" x14ac:dyDescent="0.25">
      <c r="A45" s="28" t="s">
        <v>6</v>
      </c>
      <c r="B45" s="78"/>
      <c r="C45" s="33" t="s">
        <v>8</v>
      </c>
      <c r="D45" s="32">
        <v>660</v>
      </c>
      <c r="E45" s="31">
        <v>900</v>
      </c>
      <c r="F45" s="30">
        <f t="shared" si="0"/>
        <v>-240</v>
      </c>
      <c r="G45" s="29">
        <f t="shared" si="1"/>
        <v>0.73333333333333328</v>
      </c>
      <c r="H45" s="22">
        <f t="shared" si="2"/>
        <v>75</v>
      </c>
      <c r="I45" s="22">
        <v>12</v>
      </c>
      <c r="J45" s="22">
        <f t="shared" si="3"/>
        <v>55</v>
      </c>
      <c r="K45" s="22">
        <f t="shared" si="4"/>
        <v>8.8000000000000007</v>
      </c>
      <c r="L45" s="21"/>
      <c r="M45" s="20"/>
    </row>
    <row r="46" spans="1:15" ht="9.9499999999999993" customHeight="1" x14ac:dyDescent="0.25">
      <c r="A46" s="28" t="s">
        <v>6</v>
      </c>
      <c r="B46" s="78"/>
      <c r="C46" s="33" t="s">
        <v>7</v>
      </c>
      <c r="D46" s="32">
        <v>682</v>
      </c>
      <c r="E46" s="31">
        <v>900</v>
      </c>
      <c r="F46" s="30">
        <f t="shared" si="0"/>
        <v>-218</v>
      </c>
      <c r="G46" s="29">
        <f t="shared" si="1"/>
        <v>0.75777777777777777</v>
      </c>
      <c r="H46" s="22">
        <f t="shared" si="2"/>
        <v>75</v>
      </c>
      <c r="I46" s="22">
        <v>12</v>
      </c>
      <c r="J46" s="22">
        <f t="shared" si="3"/>
        <v>56.833333333333336</v>
      </c>
      <c r="K46" s="22">
        <f t="shared" si="4"/>
        <v>9.0933333333333337</v>
      </c>
      <c r="L46" s="21"/>
      <c r="M46" s="20"/>
    </row>
    <row r="47" spans="1:15" ht="9.9499999999999993" customHeight="1" thickBot="1" x14ac:dyDescent="0.3">
      <c r="A47" s="28" t="s">
        <v>6</v>
      </c>
      <c r="B47" s="78"/>
      <c r="C47" s="27" t="s">
        <v>5</v>
      </c>
      <c r="D47" s="26">
        <v>761</v>
      </c>
      <c r="E47" s="25">
        <v>900</v>
      </c>
      <c r="F47" s="24">
        <f>D46-E47</f>
        <v>-218</v>
      </c>
      <c r="G47" s="23">
        <f>IF(F47&gt;0,1,D46/E47)</f>
        <v>0.75777777777777777</v>
      </c>
      <c r="H47" s="22">
        <f t="shared" si="2"/>
        <v>75</v>
      </c>
      <c r="I47" s="22">
        <v>12</v>
      </c>
      <c r="J47" s="22">
        <f t="shared" si="3"/>
        <v>63.416666666666664</v>
      </c>
      <c r="K47" s="22">
        <f t="shared" si="4"/>
        <v>10.146666666666667</v>
      </c>
      <c r="L47" s="21"/>
      <c r="M47" s="20"/>
    </row>
    <row r="48" spans="1:15" ht="12.75" customHeight="1" thickBot="1" x14ac:dyDescent="0.3">
      <c r="A48" s="19"/>
      <c r="B48" s="79"/>
      <c r="C48" s="18"/>
      <c r="D48" s="85" t="s">
        <v>4</v>
      </c>
      <c r="E48" s="86"/>
      <c r="F48" s="87"/>
      <c r="G48" s="5">
        <f>AVERAGE(G10:G47)</f>
        <v>0.8341012619267465</v>
      </c>
      <c r="H48" s="17"/>
      <c r="I48" s="16"/>
      <c r="J48" s="15"/>
      <c r="K48" s="14"/>
      <c r="L48" s="13"/>
      <c r="M48" s="12"/>
      <c r="N48" s="6"/>
      <c r="O48" s="11"/>
    </row>
    <row r="49" spans="1:15" ht="12.75" customHeight="1" thickBot="1" x14ac:dyDescent="0.3">
      <c r="A49" s="80"/>
      <c r="B49" s="81"/>
      <c r="C49" s="10"/>
      <c r="D49" s="83" t="s">
        <v>3</v>
      </c>
      <c r="E49" s="84"/>
      <c r="F49" s="84"/>
      <c r="G49" s="9">
        <v>455</v>
      </c>
      <c r="H49" s="72" t="s">
        <v>2</v>
      </c>
      <c r="I49" s="73"/>
      <c r="J49" s="74"/>
      <c r="K49" s="4">
        <f>SUM(K10:K47)</f>
        <v>622.63614035087721</v>
      </c>
      <c r="L49" s="8"/>
      <c r="M49" s="6"/>
      <c r="N49" s="79"/>
      <c r="O49" s="7"/>
    </row>
    <row r="50" spans="1:15" ht="12.75" customHeight="1" thickBot="1" x14ac:dyDescent="0.3">
      <c r="A50" s="82"/>
      <c r="B50" s="79"/>
      <c r="C50" s="6"/>
      <c r="D50" s="83" t="s">
        <v>1</v>
      </c>
      <c r="E50" s="84"/>
      <c r="F50" s="84"/>
      <c r="G50" s="5">
        <f>G49/K50</f>
        <v>0.81195986354190319</v>
      </c>
      <c r="H50" s="72" t="s">
        <v>0</v>
      </c>
      <c r="I50" s="73"/>
      <c r="J50" s="74"/>
      <c r="K50" s="4">
        <f>K49*0.9</f>
        <v>560.37252631578951</v>
      </c>
      <c r="N50" s="79"/>
      <c r="O50" s="3"/>
    </row>
  </sheetData>
  <mergeCells count="21">
    <mergeCell ref="N49:N50"/>
    <mergeCell ref="D49:F49"/>
    <mergeCell ref="D50:F50"/>
    <mergeCell ref="H49:J49"/>
    <mergeCell ref="D48:F48"/>
    <mergeCell ref="H50:J50"/>
    <mergeCell ref="A1:B1"/>
    <mergeCell ref="C1:I1"/>
    <mergeCell ref="C8:M8"/>
    <mergeCell ref="B11:B48"/>
    <mergeCell ref="A49:B50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Nordstrom</cp:lastModifiedBy>
  <dcterms:created xsi:type="dcterms:W3CDTF">2013-02-04T16:06:15Z</dcterms:created>
  <dcterms:modified xsi:type="dcterms:W3CDTF">2013-05-16T15:56:23Z</dcterms:modified>
</cp:coreProperties>
</file>