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  <externalReference r:id="rId4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2" i="2"/>
  <c r="C30" i="2"/>
  <c r="C23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22" i="1"/>
  <c r="G22" i="1"/>
  <c r="G23" i="1" s="1"/>
  <c r="G18" i="1" l="1"/>
  <c r="G25" i="1" s="1"/>
</calcChain>
</file>

<file path=xl/sharedStrings.xml><?xml version="1.0" encoding="utf-8"?>
<sst xmlns="http://schemas.openxmlformats.org/spreadsheetml/2006/main" count="58" uniqueCount="45">
  <si>
    <t xml:space="preserve">FES Educational Adequacy % Score =  </t>
  </si>
  <si>
    <t xml:space="preserve">Special Spaces Adequacy % Score =  </t>
  </si>
  <si>
    <t>-</t>
  </si>
  <si>
    <t>Small Group Instruction</t>
  </si>
  <si>
    <t>Specialized  Spaces:</t>
  </si>
  <si>
    <t xml:space="preserve">Classroom Adequacy % Score =  </t>
  </si>
  <si>
    <t>A-7</t>
  </si>
  <si>
    <t>General Classroom (Grades 1-3)</t>
  </si>
  <si>
    <t>A-6</t>
  </si>
  <si>
    <t>A-5</t>
  </si>
  <si>
    <t>A-8</t>
  </si>
  <si>
    <t>Kindergarten Classroom</t>
  </si>
  <si>
    <t>A-3</t>
  </si>
  <si>
    <t>A-2</t>
  </si>
  <si>
    <t>A-1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</si>
  <si>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</si>
  <si>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</si>
  <si>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</si>
  <si>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</si>
  <si>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</si>
  <si>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</si>
  <si>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</si>
  <si>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</si>
  <si>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</si>
  <si>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</si>
  <si>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</si>
  <si>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</si>
  <si>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</si>
  <si>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</si>
  <si>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</si>
  <si>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</si>
  <si>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</si>
  <si>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</si>
  <si>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</si>
  <si>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</si>
  <si>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</si>
  <si>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</si>
  <si>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</si>
  <si>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>NA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</si>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</sst>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9" fontId="2" fillId="0" borderId="1" xfId="3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0" fontId="3" fillId="0" borderId="8" xfId="4" applyBorder="1" applyAlignment="1">
      <alignment horizontal="left" vertical="top"/>
    </xf>
    <xf numFmtId="0" fontId="3" fillId="0" borderId="9" xfId="4" applyBorder="1" applyAlignment="1">
      <alignment horizontal="left" vertical="top"/>
    </xf>
    <xf numFmtId="0" fontId="3" fillId="0" borderId="10" xfId="4" applyBorder="1" applyAlignment="1">
      <alignment horizontal="left" vertical="top"/>
    </xf>
    <xf numFmtId="0" fontId="5" fillId="0" borderId="11" xfId="4" applyFont="1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0" xfId="4"/>
    <xf numFmtId="0" fontId="3" fillId="0" borderId="13" xfId="4" applyBorder="1" applyAlignment="1">
      <alignment horizontal="left" vertical="top"/>
    </xf>
    <xf numFmtId="0" fontId="6" fillId="0" borderId="14" xfId="4" applyFont="1" applyBorder="1" applyAlignment="1">
      <alignment horizontal="left" vertical="top"/>
    </xf>
    <xf numFmtId="0" fontId="3" fillId="0" borderId="14" xfId="4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2" fillId="0" borderId="16" xfId="4" applyFont="1" applyBorder="1" applyAlignment="1">
      <alignment horizontal="right" vertical="center"/>
    </xf>
    <xf numFmtId="0" fontId="3" fillId="0" borderId="17" xfId="4" applyBorder="1" applyAlignment="1">
      <alignment horizontal="left" vertical="top"/>
    </xf>
    <xf numFmtId="0" fontId="4" fillId="0" borderId="14" xfId="4" applyFont="1" applyBorder="1" applyAlignment="1">
      <alignment horizontal="left" vertical="top"/>
    </xf>
    <xf numFmtId="9" fontId="4" fillId="0" borderId="18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top"/>
    </xf>
    <xf numFmtId="0" fontId="8" fillId="0" borderId="21" xfId="5" applyFont="1" applyBorder="1"/>
    <xf numFmtId="9" fontId="4" fillId="0" borderId="22" xfId="3" applyFont="1" applyBorder="1" applyAlignment="1">
      <alignment horizontal="right" vertical="center"/>
    </xf>
    <xf numFmtId="164" fontId="4" fillId="0" borderId="23" xfId="4" applyNumberFormat="1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23" xfId="5" applyFont="1" applyBorder="1" applyAlignment="1">
      <alignment horizontal="center" vertical="center"/>
    </xf>
    <xf numFmtId="0" fontId="3" fillId="0" borderId="20" xfId="4" applyBorder="1" applyAlignment="1">
      <alignment horizontal="left" vertical="top"/>
    </xf>
    <xf numFmtId="0" fontId="3" fillId="0" borderId="22" xfId="4" applyBorder="1" applyAlignment="1">
      <alignment horizontal="right" vertical="top"/>
    </xf>
    <xf numFmtId="0" fontId="3" fillId="0" borderId="23" xfId="4" applyBorder="1" applyAlignment="1">
      <alignment horizontal="right" vertical="top"/>
    </xf>
    <xf numFmtId="0" fontId="3" fillId="0" borderId="23" xfId="4" applyBorder="1" applyAlignment="1">
      <alignment horizontal="left" vertical="top"/>
    </xf>
    <xf numFmtId="0" fontId="3" fillId="0" borderId="23" xfId="4" applyBorder="1" applyAlignment="1">
      <alignment horizontal="center" vertical="top"/>
    </xf>
    <xf numFmtId="0" fontId="5" fillId="0" borderId="23" xfId="4" applyFont="1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22" xfId="4" applyFont="1" applyBorder="1" applyAlignment="1">
      <alignment horizontal="right" vertical="top" wrapText="1"/>
    </xf>
    <xf numFmtId="0" fontId="4" fillId="0" borderId="23" xfId="4" applyFont="1" applyBorder="1" applyAlignment="1">
      <alignment horizontal="right" vertical="top" wrapText="1"/>
    </xf>
    <xf numFmtId="0" fontId="4" fillId="0" borderId="23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2" xfId="4" applyFont="1" applyBorder="1" applyAlignment="1">
      <alignment horizontal="left" vertical="top" wrapText="1"/>
    </xf>
    <xf numFmtId="0" fontId="2" fillId="0" borderId="23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2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2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2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2" xfId="3" applyFont="1" applyBorder="1" applyAlignment="1">
      <alignment horizontal="right"/>
    </xf>
    <xf numFmtId="0" fontId="16" fillId="0" borderId="12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466724</xdr:colOff>
      <xdr:row>5</xdr:row>
      <xdr:rowOff>121634</xdr:rowOff>
    </xdr:from>
    <xdr:to>
      <xdr:col>11</xdr:col>
      <xdr:colOff>1085850</xdr:colOff>
      <xdr:row>29</xdr:row>
      <xdr:rowOff>109728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49" y="1140809"/>
          <a:ext cx="4124326" cy="313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fayette%20Street%20Annex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Lafayette Street Annex</v>
          </cell>
        </row>
        <row r="2">
          <cell r="C2">
            <v>12813</v>
          </cell>
        </row>
        <row r="5">
          <cell r="C5">
            <v>104</v>
          </cell>
        </row>
        <row r="65">
          <cell r="H65">
            <v>2642681.25</v>
          </cell>
          <cell r="P65">
            <v>1446199.7063437498</v>
          </cell>
          <cell r="Q65">
            <v>0.54724712121212116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Capacity-FQI_K-3"/>
    </sheetNames>
    <sheetDataSet>
      <sheetData sheetId="0"/>
      <sheetData sheetId="1">
        <row r="18">
          <cell r="K18">
            <v>79.448916408668737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L36" sqref="L36"/>
    </sheetView>
  </sheetViews>
  <sheetFormatPr defaultColWidth="9.140625" defaultRowHeight="15" x14ac:dyDescent="0.25"/>
  <cols>
    <col min="1" max="1" width="38.140625" style="59" customWidth="1"/>
    <col min="2" max="2" width="1.5703125" style="59" customWidth="1"/>
    <col min="3" max="3" width="14.140625" style="59" customWidth="1"/>
    <col min="4" max="4" width="7.42578125" style="59" customWidth="1"/>
    <col min="5" max="5" width="8.7109375" style="59" customWidth="1"/>
    <col min="6" max="6" width="6.7109375" style="59" customWidth="1"/>
    <col min="7" max="10" width="7.28515625" style="59" customWidth="1"/>
    <col min="11" max="11" width="0.5703125" style="59" customWidth="1"/>
    <col min="12" max="12" width="16.5703125" style="59" customWidth="1"/>
    <col min="13" max="16384" width="9.140625" style="59"/>
  </cols>
  <sheetData>
    <row r="1" spans="1:16" s="62" customFormat="1" ht="20.25" customHeight="1" x14ac:dyDescent="0.3">
      <c r="A1" s="58" t="s">
        <v>26</v>
      </c>
      <c r="B1" s="58"/>
      <c r="C1" s="57" t="str">
        <f>'[1]Uniformat FCI'!C1:G1</f>
        <v>Lafayette Street Annex</v>
      </c>
      <c r="D1" s="57"/>
      <c r="E1" s="57"/>
      <c r="F1" s="61" t="s">
        <v>28</v>
      </c>
      <c r="G1" s="61"/>
      <c r="H1" s="61"/>
      <c r="I1" s="61"/>
      <c r="J1" s="61"/>
      <c r="K1" s="61"/>
      <c r="L1" s="61"/>
      <c r="M1" s="56"/>
      <c r="N1" s="56"/>
      <c r="O1" s="56"/>
      <c r="P1" s="55"/>
    </row>
    <row r="2" spans="1:16" s="62" customFormat="1" ht="15" customHeight="1" x14ac:dyDescent="0.25">
      <c r="A2" s="53" t="s">
        <v>25</v>
      </c>
      <c r="B2" s="53"/>
      <c r="C2" s="63">
        <f>'[1]Uniformat FCI'!C2</f>
        <v>12813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62" customFormat="1" ht="15" customHeight="1" x14ac:dyDescent="0.25">
      <c r="A3" s="53" t="s">
        <v>29</v>
      </c>
      <c r="B3" s="53"/>
      <c r="C3" s="64" t="s">
        <v>30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s="62" customFormat="1" ht="15" customHeight="1" x14ac:dyDescent="0.25">
      <c r="A4" s="53" t="s">
        <v>24</v>
      </c>
      <c r="B4" s="53"/>
      <c r="C4" s="65">
        <f>'[1]Uniformat FCI'!C5</f>
        <v>104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s="62" customFormat="1" ht="15" customHeight="1" x14ac:dyDescent="0.25">
      <c r="A5" s="66"/>
      <c r="B5" s="66"/>
      <c r="C5" s="52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62" customFormat="1" ht="15" customHeight="1" x14ac:dyDescent="0.25">
      <c r="A6" s="66" t="s">
        <v>31</v>
      </c>
      <c r="B6" s="66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7.5" customHeight="1" x14ac:dyDescent="0.25">
      <c r="A7" s="67"/>
      <c r="B7" s="67"/>
      <c r="C7" s="67"/>
    </row>
    <row r="8" spans="1:16" x14ac:dyDescent="0.25">
      <c r="A8" s="68" t="s">
        <v>32</v>
      </c>
      <c r="B8" s="67"/>
      <c r="C8" s="69">
        <f>'[1]Uniformat FCI'!Q65</f>
        <v>0.54724712121212116</v>
      </c>
    </row>
    <row r="9" spans="1:16" ht="3.75" customHeight="1" x14ac:dyDescent="0.25">
      <c r="A9" s="67"/>
      <c r="B9" s="67"/>
      <c r="C9" s="70"/>
    </row>
    <row r="10" spans="1:16" x14ac:dyDescent="0.25">
      <c r="A10" s="68" t="s">
        <v>33</v>
      </c>
      <c r="B10" s="67"/>
      <c r="C10" s="69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67"/>
      <c r="B11" s="67"/>
      <c r="C11" s="70"/>
    </row>
    <row r="12" spans="1:16" x14ac:dyDescent="0.25">
      <c r="A12" s="68" t="s">
        <v>34</v>
      </c>
      <c r="B12" s="67"/>
      <c r="C12" s="71">
        <f>'[1]Uniformat FCI'!P65</f>
        <v>1446199.7063437498</v>
      </c>
    </row>
    <row r="13" spans="1:16" ht="3.75" customHeight="1" x14ac:dyDescent="0.25">
      <c r="A13" s="68"/>
      <c r="B13" s="67"/>
      <c r="C13" s="70"/>
    </row>
    <row r="14" spans="1:16" x14ac:dyDescent="0.25">
      <c r="A14" s="68" t="s">
        <v>35</v>
      </c>
      <c r="B14" s="67"/>
      <c r="C14" s="71">
        <f>'[1]Uniformat FCI'!H65</f>
        <v>2642681.25</v>
      </c>
    </row>
    <row r="15" spans="1:16" ht="3.75" customHeight="1" x14ac:dyDescent="0.25">
      <c r="A15" s="67"/>
      <c r="B15" s="67"/>
      <c r="C15" s="72"/>
    </row>
    <row r="16" spans="1:16" x14ac:dyDescent="0.25">
      <c r="A16" s="68"/>
      <c r="B16" s="67"/>
      <c r="C16" s="72"/>
    </row>
    <row r="17" spans="1:3" ht="15" customHeight="1" x14ac:dyDescent="0.25">
      <c r="A17" s="73" t="s">
        <v>36</v>
      </c>
      <c r="B17" s="67"/>
      <c r="C17" s="72"/>
    </row>
    <row r="18" spans="1:3" ht="7.5" customHeight="1" x14ac:dyDescent="0.25">
      <c r="A18" s="67"/>
      <c r="B18" s="67"/>
      <c r="C18" s="74"/>
    </row>
    <row r="19" spans="1:3" x14ac:dyDescent="0.25">
      <c r="A19" s="68" t="s">
        <v>37</v>
      </c>
      <c r="B19" s="67"/>
      <c r="C19" s="75" t="s">
        <v>38</v>
      </c>
    </row>
    <row r="20" spans="1:3" ht="3.75" customHeight="1" x14ac:dyDescent="0.25">
      <c r="A20" s="67"/>
      <c r="B20" s="67"/>
      <c r="C20" s="72"/>
    </row>
    <row r="21" spans="1:3" x14ac:dyDescent="0.25">
      <c r="A21" s="68" t="s">
        <v>39</v>
      </c>
      <c r="B21" s="67"/>
      <c r="C21" s="75" t="s">
        <v>38</v>
      </c>
    </row>
    <row r="22" spans="1:3" ht="3.75" customHeight="1" x14ac:dyDescent="0.25">
      <c r="A22" s="68"/>
      <c r="B22" s="67"/>
      <c r="C22" s="76"/>
    </row>
    <row r="23" spans="1:3" x14ac:dyDescent="0.25">
      <c r="A23" s="68" t="s">
        <v>40</v>
      </c>
      <c r="B23" s="67"/>
      <c r="C23" s="75">
        <f>'[2]Capacity-FQI_K-3'!K18</f>
        <v>79.448916408668737</v>
      </c>
    </row>
    <row r="24" spans="1:3" ht="3.75" customHeight="1" x14ac:dyDescent="0.25">
      <c r="A24" s="68"/>
      <c r="B24" s="67"/>
      <c r="C24" s="72"/>
    </row>
    <row r="25" spans="1:3" x14ac:dyDescent="0.25">
      <c r="A25" s="68" t="s">
        <v>41</v>
      </c>
      <c r="B25" s="67"/>
      <c r="C25" s="77" t="s">
        <v>38</v>
      </c>
    </row>
    <row r="26" spans="1:3" ht="3.75" customHeight="1" x14ac:dyDescent="0.25">
      <c r="A26" s="67"/>
      <c r="B26" s="67"/>
      <c r="C26" s="72"/>
    </row>
    <row r="27" spans="1:3" x14ac:dyDescent="0.25">
      <c r="A27" s="67"/>
      <c r="B27" s="67"/>
      <c r="C27" s="72"/>
    </row>
    <row r="28" spans="1:3" ht="15" customHeight="1" x14ac:dyDescent="0.25">
      <c r="A28" s="73" t="s">
        <v>42</v>
      </c>
      <c r="B28" s="67"/>
      <c r="C28" s="72"/>
    </row>
    <row r="29" spans="1:3" ht="7.5" customHeight="1" x14ac:dyDescent="0.25">
      <c r="A29" s="67"/>
      <c r="B29" s="67"/>
      <c r="C29" s="72"/>
    </row>
    <row r="30" spans="1:3" x14ac:dyDescent="0.25">
      <c r="A30" s="68" t="s">
        <v>5</v>
      </c>
      <c r="B30" s="67"/>
      <c r="C30" s="77">
        <f>'Education Adequecy'!G18</f>
        <v>0.70603272888102619</v>
      </c>
    </row>
    <row r="31" spans="1:3" ht="3.75" customHeight="1" x14ac:dyDescent="0.25">
      <c r="A31" s="67"/>
      <c r="B31" s="67"/>
      <c r="C31" s="72"/>
    </row>
    <row r="32" spans="1:3" x14ac:dyDescent="0.25">
      <c r="A32" s="68" t="s">
        <v>43</v>
      </c>
      <c r="B32" s="67"/>
      <c r="C32" s="78" t="str">
        <f>IF(C30&lt;66%,"VERY POOR",IF(AND(C30&lt;76%,C30&gt;=66%),"POOR",IF(AND(C30&lt;86%,C30&gt;=76%),"FAIR",IF(AND(C30&lt;96%,C30&gt;=86%),"GOOD",IF(C30&gt;=96%,"VERY GOOD",0)))))</f>
        <v>POOR</v>
      </c>
    </row>
    <row r="33" spans="1:3" ht="3.75" customHeight="1" x14ac:dyDescent="0.25">
      <c r="A33" s="68"/>
      <c r="B33" s="67"/>
      <c r="C33" s="72"/>
    </row>
    <row r="34" spans="1:3" x14ac:dyDescent="0.25">
      <c r="A34" s="68" t="s">
        <v>1</v>
      </c>
      <c r="B34" s="67"/>
      <c r="C34" s="77">
        <f>'Education Adequecy'!G23</f>
        <v>0.199375</v>
      </c>
    </row>
    <row r="35" spans="1:3" ht="3.75" customHeight="1" x14ac:dyDescent="0.25">
      <c r="A35" s="67"/>
      <c r="B35" s="67"/>
      <c r="C35" s="72"/>
    </row>
    <row r="36" spans="1:3" x14ac:dyDescent="0.25">
      <c r="A36" s="68" t="s">
        <v>44</v>
      </c>
      <c r="B36" s="67"/>
      <c r="C36" s="78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67"/>
      <c r="B37" s="67"/>
      <c r="C37" s="67"/>
    </row>
    <row r="38" spans="1:3" x14ac:dyDescent="0.25">
      <c r="A38" s="67"/>
      <c r="B38" s="67"/>
      <c r="C38" s="67"/>
    </row>
    <row r="39" spans="1:3" x14ac:dyDescent="0.25">
      <c r="A39" s="67"/>
      <c r="B39" s="67"/>
      <c r="C39" s="67"/>
    </row>
    <row r="40" spans="1:3" x14ac:dyDescent="0.25">
      <c r="A40" s="67"/>
      <c r="B40" s="67"/>
      <c r="C40" s="67"/>
    </row>
    <row r="41" spans="1:3" x14ac:dyDescent="0.25">
      <c r="A41" s="67"/>
      <c r="B41" s="67"/>
      <c r="C41" s="67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C39" sqref="C39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0" t="s">
        <v>27</v>
      </c>
      <c r="B1" s="60"/>
      <c r="C1" s="60"/>
      <c r="D1" s="60"/>
      <c r="E1" s="60"/>
      <c r="F1" s="60"/>
      <c r="G1" s="60"/>
      <c r="H1" s="59"/>
      <c r="I1" s="59"/>
      <c r="J1" s="59"/>
      <c r="K1" s="59"/>
    </row>
    <row r="2" spans="1:11" ht="18" x14ac:dyDescent="0.25">
      <c r="A2" s="58" t="s">
        <v>26</v>
      </c>
      <c r="B2" s="58"/>
      <c r="C2" s="57" t="str">
        <f>'[1]Uniformat FCI'!C1:G1</f>
        <v>Lafayette Street Annex</v>
      </c>
      <c r="D2" s="57"/>
      <c r="E2" s="57"/>
      <c r="F2" s="57"/>
      <c r="G2" s="57"/>
      <c r="H2" s="56"/>
      <c r="I2" s="56"/>
      <c r="J2" s="56"/>
      <c r="K2" s="55"/>
    </row>
    <row r="3" spans="1:11" x14ac:dyDescent="0.25">
      <c r="A3" s="53" t="s">
        <v>25</v>
      </c>
      <c r="B3" s="53"/>
      <c r="C3" s="54">
        <f>'[1]Uniformat FCI'!C2</f>
        <v>12813</v>
      </c>
      <c r="D3" s="51"/>
      <c r="E3" s="51"/>
      <c r="F3" s="51"/>
      <c r="G3" s="51"/>
      <c r="H3" s="51"/>
      <c r="I3" s="51"/>
      <c r="J3" s="51"/>
      <c r="K3" s="51"/>
    </row>
    <row r="4" spans="1:11" x14ac:dyDescent="0.25">
      <c r="A4" s="53" t="s">
        <v>24</v>
      </c>
      <c r="B4" s="53"/>
      <c r="C4" s="52">
        <f>'[1]Uniformat FCI'!C5</f>
        <v>104</v>
      </c>
      <c r="D4" s="51"/>
      <c r="E4" s="51"/>
      <c r="F4" s="51"/>
      <c r="G4" s="51"/>
      <c r="H4" s="51"/>
      <c r="I4" s="51"/>
      <c r="J4" s="51"/>
      <c r="K4" s="51"/>
    </row>
    <row r="7" spans="1:11" x14ac:dyDescent="0.25">
      <c r="A7" s="47" t="s">
        <v>21</v>
      </c>
      <c r="B7" s="48"/>
      <c r="C7" s="47" t="s">
        <v>23</v>
      </c>
      <c r="D7" s="50" t="s">
        <v>22</v>
      </c>
      <c r="E7" s="50"/>
      <c r="F7" s="50"/>
      <c r="G7" s="49"/>
    </row>
    <row r="8" spans="1:11" ht="16.5" x14ac:dyDescent="0.25">
      <c r="A8" s="47" t="s">
        <v>21</v>
      </c>
      <c r="B8" s="48"/>
      <c r="C8" s="47" t="s">
        <v>20</v>
      </c>
      <c r="D8" s="46" t="s">
        <v>19</v>
      </c>
      <c r="E8" s="46" t="s">
        <v>18</v>
      </c>
      <c r="F8" s="46" t="s">
        <v>17</v>
      </c>
      <c r="G8" s="45" t="s">
        <v>16</v>
      </c>
    </row>
    <row r="9" spans="1:11" ht="3" customHeight="1" x14ac:dyDescent="0.25">
      <c r="A9" s="44"/>
      <c r="B9" s="9"/>
      <c r="C9" s="43"/>
      <c r="D9" s="42"/>
      <c r="E9" s="42"/>
      <c r="F9" s="42"/>
      <c r="G9" s="42"/>
    </row>
    <row r="10" spans="1:11" x14ac:dyDescent="0.25">
      <c r="A10" s="41" t="s">
        <v>15</v>
      </c>
      <c r="B10" s="36"/>
      <c r="C10" s="40"/>
      <c r="D10" s="39"/>
      <c r="E10" s="38"/>
      <c r="F10" s="38"/>
      <c r="G10" s="37"/>
    </row>
    <row r="11" spans="1:11" ht="10.35" customHeight="1" x14ac:dyDescent="0.25">
      <c r="A11" s="31" t="s">
        <v>11</v>
      </c>
      <c r="B11" s="36"/>
      <c r="C11" s="35" t="s">
        <v>14</v>
      </c>
      <c r="D11" s="34">
        <v>708</v>
      </c>
      <c r="E11" s="34">
        <v>950</v>
      </c>
      <c r="F11" s="33">
        <f>D11-E11</f>
        <v>-242</v>
      </c>
      <c r="G11" s="32">
        <f>IF(F11&gt;0,1,D11/E11)</f>
        <v>0.74526315789473685</v>
      </c>
    </row>
    <row r="12" spans="1:11" ht="10.35" customHeight="1" x14ac:dyDescent="0.25">
      <c r="A12" s="31" t="s">
        <v>11</v>
      </c>
      <c r="B12" s="30"/>
      <c r="C12" s="35" t="s">
        <v>13</v>
      </c>
      <c r="D12" s="34">
        <v>570</v>
      </c>
      <c r="E12" s="34">
        <v>950</v>
      </c>
      <c r="F12" s="33">
        <f>D12-E12</f>
        <v>-380</v>
      </c>
      <c r="G12" s="32">
        <f>IF(F12&gt;0,1,D12/E12)</f>
        <v>0.6</v>
      </c>
    </row>
    <row r="13" spans="1:11" ht="10.35" customHeight="1" x14ac:dyDescent="0.25">
      <c r="A13" s="31" t="s">
        <v>11</v>
      </c>
      <c r="B13" s="30"/>
      <c r="C13" s="35" t="s">
        <v>12</v>
      </c>
      <c r="D13" s="34">
        <v>531</v>
      </c>
      <c r="E13" s="34">
        <v>950</v>
      </c>
      <c r="F13" s="33">
        <f>D13-E13</f>
        <v>-419</v>
      </c>
      <c r="G13" s="32">
        <f>IF(F13&gt;0,1,D13/E13)</f>
        <v>0.55894736842105264</v>
      </c>
    </row>
    <row r="14" spans="1:11" ht="10.35" customHeight="1" x14ac:dyDescent="0.25">
      <c r="A14" s="31" t="s">
        <v>11</v>
      </c>
      <c r="B14" s="30"/>
      <c r="C14" s="35" t="s">
        <v>10</v>
      </c>
      <c r="D14" s="34">
        <v>681</v>
      </c>
      <c r="E14" s="34">
        <v>950</v>
      </c>
      <c r="F14" s="33">
        <f>D14-E14</f>
        <v>-269</v>
      </c>
      <c r="G14" s="32">
        <f>IF(F14&gt;0,1,D14/E14)</f>
        <v>0.71684210526315795</v>
      </c>
    </row>
    <row r="15" spans="1:11" ht="10.35" customHeight="1" x14ac:dyDescent="0.25">
      <c r="A15" s="31" t="s">
        <v>7</v>
      </c>
      <c r="B15" s="30"/>
      <c r="C15" s="35" t="s">
        <v>9</v>
      </c>
      <c r="D15" s="34">
        <v>686</v>
      </c>
      <c r="E15" s="34">
        <v>850</v>
      </c>
      <c r="F15" s="33">
        <f>D15-E15</f>
        <v>-164</v>
      </c>
      <c r="G15" s="32">
        <f>IF(F15&gt;0,1,D15/E15)</f>
        <v>0.80705882352941172</v>
      </c>
    </row>
    <row r="16" spans="1:11" ht="10.35" customHeight="1" x14ac:dyDescent="0.25">
      <c r="A16" s="31" t="s">
        <v>7</v>
      </c>
      <c r="B16" s="30"/>
      <c r="C16" s="35" t="s">
        <v>8</v>
      </c>
      <c r="D16" s="34">
        <v>673</v>
      </c>
      <c r="E16" s="34">
        <v>850</v>
      </c>
      <c r="F16" s="33">
        <f>D16-E16</f>
        <v>-177</v>
      </c>
      <c r="G16" s="32">
        <f>IF(F16&gt;0,1,D16/E16)</f>
        <v>0.79176470588235293</v>
      </c>
    </row>
    <row r="17" spans="1:7" ht="10.35" customHeight="1" thickBot="1" x14ac:dyDescent="0.3">
      <c r="A17" s="31" t="s">
        <v>7</v>
      </c>
      <c r="B17" s="30"/>
      <c r="C17" s="29" t="s">
        <v>6</v>
      </c>
      <c r="D17" s="28">
        <v>614</v>
      </c>
      <c r="E17" s="28">
        <v>850</v>
      </c>
      <c r="F17" s="27">
        <f>D17-E17</f>
        <v>-236</v>
      </c>
      <c r="G17" s="26">
        <f>IF(F17&gt;0,1,D17/E17)</f>
        <v>0.72235294117647064</v>
      </c>
    </row>
    <row r="18" spans="1:7" ht="15.75" thickBot="1" x14ac:dyDescent="0.3">
      <c r="A18" s="25"/>
      <c r="B18" s="24"/>
      <c r="C18" s="23" t="s">
        <v>5</v>
      </c>
      <c r="D18" s="22"/>
      <c r="E18" s="22"/>
      <c r="F18" s="22"/>
      <c r="G18" s="21">
        <f>AVERAGE(G11:G17)</f>
        <v>0.70603272888102619</v>
      </c>
    </row>
    <row r="19" spans="1:7" x14ac:dyDescent="0.25">
      <c r="A19" s="20"/>
      <c r="B19" s="16"/>
      <c r="C19" s="19"/>
      <c r="D19" s="19"/>
      <c r="E19" s="18"/>
      <c r="F19" s="18"/>
      <c r="G19" s="18"/>
    </row>
    <row r="20" spans="1:7" ht="2.25" customHeight="1" x14ac:dyDescent="0.25">
      <c r="A20" s="17"/>
      <c r="B20" s="16"/>
      <c r="C20" s="15"/>
      <c r="D20" s="15"/>
      <c r="E20" s="15"/>
      <c r="F20" s="15"/>
      <c r="G20" s="15"/>
    </row>
    <row r="21" spans="1:7" x14ac:dyDescent="0.25">
      <c r="A21" s="14" t="s">
        <v>4</v>
      </c>
      <c r="B21" s="9"/>
      <c r="C21" s="13"/>
      <c r="D21" s="12"/>
      <c r="E21" s="12"/>
      <c r="F21" s="12"/>
      <c r="G21" s="11"/>
    </row>
    <row r="22" spans="1:7" ht="10.35" customHeight="1" thickBot="1" x14ac:dyDescent="0.3">
      <c r="A22" s="10" t="s">
        <v>3</v>
      </c>
      <c r="B22" s="9"/>
      <c r="C22" s="8" t="s">
        <v>2</v>
      </c>
      <c r="D22" s="7">
        <v>319</v>
      </c>
      <c r="E22" s="7">
        <v>1600</v>
      </c>
      <c r="F22" s="6">
        <f>D22-E22</f>
        <v>-1281</v>
      </c>
      <c r="G22" s="5">
        <f>IF(F22&gt;0,1,D22/E22)</f>
        <v>0.199375</v>
      </c>
    </row>
    <row r="23" spans="1:7" ht="15.75" thickBot="1" x14ac:dyDescent="0.3">
      <c r="C23" s="4" t="s">
        <v>1</v>
      </c>
      <c r="D23" s="4"/>
      <c r="E23" s="4"/>
      <c r="F23" s="4"/>
      <c r="G23" s="3">
        <f>AVERAGE(G22:G22)</f>
        <v>0.199375</v>
      </c>
    </row>
    <row r="24" spans="1:7" ht="4.5" customHeight="1" thickBot="1" x14ac:dyDescent="0.3"/>
    <row r="25" spans="1:7" ht="15.75" thickBot="1" x14ac:dyDescent="0.3">
      <c r="C25" s="2" t="s">
        <v>0</v>
      </c>
      <c r="D25" s="2"/>
      <c r="E25" s="2"/>
      <c r="F25" s="2"/>
      <c r="G25" s="1">
        <f>AVERAGE(G18,G23)</f>
        <v>0.45270386444051308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23:F23"/>
    <mergeCell ref="C25:F25"/>
    <mergeCell ref="A19:B20"/>
    <mergeCell ref="C20:G20"/>
    <mergeCell ref="C9:G9"/>
    <mergeCell ref="B12:B18"/>
    <mergeCell ref="C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2013-02-06T21:08:13Z</dcterms:created>
  <dcterms:modified xsi:type="dcterms:W3CDTF">2013-02-06T21:08:42Z</dcterms:modified>
</cp:coreProperties>
</file>