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4" i="1"/>
  <c r="G34" i="1"/>
  <c r="F35" i="1"/>
  <c r="G35" i="1"/>
  <c r="F36" i="1"/>
  <c r="G36" i="1"/>
  <c r="F37" i="1"/>
  <c r="G37" i="1" s="1"/>
  <c r="F38" i="1"/>
  <c r="G38" i="1"/>
  <c r="F39" i="1"/>
  <c r="G39" i="1"/>
  <c r="F44" i="1"/>
  <c r="G44" i="1"/>
  <c r="G49" i="1" s="1"/>
  <c r="F45" i="1"/>
  <c r="G45" i="1"/>
  <c r="F46" i="1"/>
  <c r="G46" i="1"/>
  <c r="F47" i="1"/>
  <c r="G47" i="1"/>
  <c r="F48" i="1"/>
  <c r="G48" i="1"/>
  <c r="G40" i="1" l="1"/>
  <c r="G51" i="1" s="1"/>
</calcChain>
</file>

<file path=xl/sharedStrings.xml><?xml version="1.0" encoding="utf-8"?>
<sst xmlns="http://schemas.openxmlformats.org/spreadsheetml/2006/main" count="77" uniqueCount="43">
  <si>
    <t xml:space="preserve">FES Educational Adequacy % Score =  </t>
  </si>
  <si>
    <t xml:space="preserve">Special Spaces Adequacy % Score =  </t>
  </si>
  <si>
    <t>-</t>
  </si>
  <si>
    <t>Technological Literacy</t>
  </si>
  <si>
    <t>Small Group Instruction</t>
  </si>
  <si>
    <t>Phys. Ed.</t>
  </si>
  <si>
    <t xml:space="preserve">Media Center </t>
  </si>
  <si>
    <t>Food Service</t>
  </si>
  <si>
    <t>Specialized  Spaces:</t>
  </si>
  <si>
    <t xml:space="preserve">Classroom Adequacy % Score =  </t>
  </si>
  <si>
    <t>General Classroom (Grades 6-8)</t>
  </si>
  <si>
    <t>General Classroom (Grades 4-5)</t>
  </si>
  <si>
    <t>General Classroom (Grades 1-3)</t>
  </si>
  <si>
    <t>General Classroom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</si>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</sst>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4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2" xfId="4" applyNumberFormat="1" applyFont="1" applyBorder="1" applyAlignment="1">
      <alignment horizontal="right" vertical="center"/>
    </xf>
    <xf numFmtId="0" fontId="4" fillId="0" borderId="22" xfId="4" applyFont="1" applyBorder="1" applyAlignment="1">
      <alignment horizontal="right" vertical="center"/>
    </xf>
    <xf numFmtId="0" fontId="8" fillId="0" borderId="22" xfId="5" applyFont="1" applyBorder="1" applyAlignment="1">
      <alignment vertical="center"/>
    </xf>
    <xf numFmtId="0" fontId="8" fillId="0" borderId="22" xfId="5" applyFont="1" applyBorder="1" applyAlignment="1">
      <alignment horizontal="center" vertical="center"/>
    </xf>
    <xf numFmtId="0" fontId="3" fillId="0" borderId="23" xfId="4" applyBorder="1" applyAlignment="1">
      <alignment horizontal="left" vertical="center"/>
    </xf>
    <xf numFmtId="0" fontId="8" fillId="0" borderId="24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3" fillId="0" borderId="23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3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/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wkins%20Street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Hawkins Street</v>
          </cell>
        </row>
        <row r="2">
          <cell r="C2">
            <v>69161</v>
          </cell>
        </row>
        <row r="5">
          <cell r="C5">
            <v>125</v>
          </cell>
        </row>
        <row r="65">
          <cell r="H65">
            <v>14264456.25</v>
          </cell>
          <cell r="P65">
            <v>6393532.9772863165</v>
          </cell>
          <cell r="Q65">
            <v>0.44821427927098983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63" customWidth="1"/>
    <col min="2" max="2" width="1.5703125" style="63" customWidth="1"/>
    <col min="3" max="3" width="14.140625" style="63" customWidth="1"/>
    <col min="4" max="4" width="7.42578125" style="63" customWidth="1"/>
    <col min="5" max="5" width="8.7109375" style="63" customWidth="1"/>
    <col min="6" max="6" width="6.7109375" style="63" customWidth="1"/>
    <col min="7" max="10" width="7.28515625" style="63" customWidth="1"/>
    <col min="11" max="11" width="0.5703125" style="63" customWidth="1"/>
    <col min="12" max="12" width="16.5703125" style="63" customWidth="1"/>
    <col min="13" max="16384" width="9.140625" style="63"/>
  </cols>
  <sheetData>
    <row r="1" spans="1:16" s="66" customFormat="1" ht="20.25" customHeight="1" x14ac:dyDescent="0.3">
      <c r="A1" s="62" t="s">
        <v>26</v>
      </c>
      <c r="B1" s="62"/>
      <c r="C1" s="61" t="str">
        <f>'[1]Uniformat FCI'!C1:G1</f>
        <v>Hawkins Street</v>
      </c>
      <c r="D1" s="61"/>
      <c r="E1" s="61"/>
      <c r="F1" s="65" t="s">
        <v>28</v>
      </c>
      <c r="G1" s="65"/>
      <c r="H1" s="65"/>
      <c r="I1" s="65"/>
      <c r="J1" s="65"/>
      <c r="K1" s="65"/>
      <c r="L1" s="65"/>
      <c r="M1" s="60"/>
      <c r="N1" s="60"/>
      <c r="O1" s="60"/>
      <c r="P1" s="59"/>
    </row>
    <row r="2" spans="1:16" s="66" customFormat="1" ht="15" customHeight="1" x14ac:dyDescent="0.25">
      <c r="A2" s="57" t="s">
        <v>25</v>
      </c>
      <c r="B2" s="57"/>
      <c r="C2" s="67">
        <f>'[1]Uniformat FCI'!C2</f>
        <v>69161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66" customFormat="1" ht="15" customHeight="1" x14ac:dyDescent="0.25">
      <c r="A3" s="57" t="s">
        <v>29</v>
      </c>
      <c r="B3" s="57"/>
      <c r="C3" s="68">
        <v>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66" customFormat="1" ht="15" customHeight="1" x14ac:dyDescent="0.25">
      <c r="A4" s="57" t="s">
        <v>24</v>
      </c>
      <c r="B4" s="57"/>
      <c r="C4" s="69">
        <f>'[1]Uniformat FCI'!C5</f>
        <v>125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66" customFormat="1" ht="15" customHeight="1" x14ac:dyDescent="0.25">
      <c r="A5" s="70"/>
      <c r="B5" s="70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6" s="66" customFormat="1" ht="15" customHeight="1" x14ac:dyDescent="0.25">
      <c r="A6" s="70" t="s">
        <v>30</v>
      </c>
      <c r="B6" s="70"/>
      <c r="C6" s="56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7.5" customHeight="1" x14ac:dyDescent="0.25">
      <c r="A7" s="71"/>
      <c r="B7" s="71"/>
      <c r="C7" s="71"/>
    </row>
    <row r="8" spans="1:16" x14ac:dyDescent="0.25">
      <c r="A8" s="72" t="s">
        <v>31</v>
      </c>
      <c r="B8" s="71"/>
      <c r="C8" s="73">
        <f>'[1]Uniformat FCI'!Q65</f>
        <v>0.44821427927098983</v>
      </c>
    </row>
    <row r="9" spans="1:16" ht="3.75" customHeight="1" x14ac:dyDescent="0.25">
      <c r="A9" s="71"/>
      <c r="B9" s="71"/>
      <c r="C9" s="74"/>
    </row>
    <row r="10" spans="1:16" x14ac:dyDescent="0.25">
      <c r="A10" s="72" t="s">
        <v>32</v>
      </c>
      <c r="B10" s="71"/>
      <c r="C10" s="73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71"/>
      <c r="B11" s="71"/>
      <c r="C11" s="74"/>
    </row>
    <row r="12" spans="1:16" x14ac:dyDescent="0.25">
      <c r="A12" s="72" t="s">
        <v>33</v>
      </c>
      <c r="B12" s="71"/>
      <c r="C12" s="75">
        <f>'[1]Uniformat FCI'!P65</f>
        <v>6393532.9772863165</v>
      </c>
    </row>
    <row r="13" spans="1:16" ht="3.75" customHeight="1" x14ac:dyDescent="0.25">
      <c r="A13" s="72"/>
      <c r="B13" s="71"/>
      <c r="C13" s="74"/>
    </row>
    <row r="14" spans="1:16" x14ac:dyDescent="0.25">
      <c r="A14" s="72" t="s">
        <v>34</v>
      </c>
      <c r="B14" s="71"/>
      <c r="C14" s="75">
        <f>'[1]Uniformat FCI'!H65</f>
        <v>14264456.25</v>
      </c>
    </row>
    <row r="15" spans="1:16" ht="3.75" customHeight="1" x14ac:dyDescent="0.25">
      <c r="A15" s="71"/>
      <c r="B15" s="71"/>
      <c r="C15" s="76"/>
    </row>
    <row r="16" spans="1:16" x14ac:dyDescent="0.25">
      <c r="A16" s="72"/>
      <c r="B16" s="71"/>
      <c r="C16" s="76"/>
    </row>
    <row r="17" spans="1:3" ht="15" customHeight="1" x14ac:dyDescent="0.25">
      <c r="A17" s="77" t="s">
        <v>35</v>
      </c>
      <c r="B17" s="71"/>
      <c r="C17" s="76"/>
    </row>
    <row r="18" spans="1:3" ht="7.5" customHeight="1" x14ac:dyDescent="0.25">
      <c r="A18" s="71"/>
      <c r="B18" s="71"/>
      <c r="C18" s="78"/>
    </row>
    <row r="19" spans="1:3" x14ac:dyDescent="0.25">
      <c r="A19" s="72" t="s">
        <v>36</v>
      </c>
      <c r="B19" s="71"/>
      <c r="C19" s="79">
        <v>523</v>
      </c>
    </row>
    <row r="20" spans="1:3" ht="3.75" customHeight="1" x14ac:dyDescent="0.25">
      <c r="A20" s="71"/>
      <c r="B20" s="71"/>
      <c r="C20" s="76"/>
    </row>
    <row r="21" spans="1:3" x14ac:dyDescent="0.25">
      <c r="A21" s="72" t="s">
        <v>37</v>
      </c>
      <c r="B21" s="71"/>
      <c r="C21" s="79">
        <v>555</v>
      </c>
    </row>
    <row r="22" spans="1:3" ht="3.75" customHeight="1" x14ac:dyDescent="0.25">
      <c r="A22" s="72"/>
      <c r="B22" s="71"/>
      <c r="C22" s="80"/>
    </row>
    <row r="23" spans="1:3" x14ac:dyDescent="0.25">
      <c r="A23" s="72" t="s">
        <v>38</v>
      </c>
      <c r="B23" s="71"/>
      <c r="C23" s="79">
        <v>499</v>
      </c>
    </row>
    <row r="24" spans="1:3" ht="3.75" customHeight="1" x14ac:dyDescent="0.25">
      <c r="A24" s="72"/>
      <c r="B24" s="71"/>
      <c r="C24" s="76"/>
    </row>
    <row r="25" spans="1:3" x14ac:dyDescent="0.25">
      <c r="A25" s="72" t="s">
        <v>39</v>
      </c>
      <c r="B25" s="71"/>
      <c r="C25" s="81">
        <f>C19/C23</f>
        <v>1.0480961923847696</v>
      </c>
    </row>
    <row r="26" spans="1:3" ht="3.75" customHeight="1" x14ac:dyDescent="0.25">
      <c r="A26" s="71"/>
      <c r="B26" s="71"/>
      <c r="C26" s="76"/>
    </row>
    <row r="27" spans="1:3" x14ac:dyDescent="0.25">
      <c r="A27" s="71"/>
      <c r="B27" s="71"/>
      <c r="C27" s="76"/>
    </row>
    <row r="28" spans="1:3" ht="15" customHeight="1" x14ac:dyDescent="0.25">
      <c r="A28" s="77" t="s">
        <v>40</v>
      </c>
      <c r="B28" s="71"/>
      <c r="C28" s="76"/>
    </row>
    <row r="29" spans="1:3" ht="7.5" customHeight="1" x14ac:dyDescent="0.25">
      <c r="A29" s="71"/>
      <c r="B29" s="71"/>
      <c r="C29" s="76"/>
    </row>
    <row r="30" spans="1:3" x14ac:dyDescent="0.25">
      <c r="A30" s="72" t="s">
        <v>9</v>
      </c>
      <c r="B30" s="71"/>
      <c r="C30" s="82">
        <f>'Education Adequecy'!G40</f>
        <v>0.89833671399594339</v>
      </c>
    </row>
    <row r="31" spans="1:3" ht="3.75" customHeight="1" x14ac:dyDescent="0.25">
      <c r="A31" s="71"/>
      <c r="B31" s="71"/>
      <c r="C31" s="76"/>
    </row>
    <row r="32" spans="1:3" x14ac:dyDescent="0.25">
      <c r="A32" s="72" t="s">
        <v>41</v>
      </c>
      <c r="B32" s="71"/>
      <c r="C32" s="83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2"/>
      <c r="B33" s="71"/>
      <c r="C33" s="76"/>
    </row>
    <row r="34" spans="1:3" x14ac:dyDescent="0.25">
      <c r="A34" s="72" t="s">
        <v>1</v>
      </c>
      <c r="B34" s="71"/>
      <c r="C34" s="82">
        <f>'Education Adequecy'!G49</f>
        <v>0.51627125648441075</v>
      </c>
    </row>
    <row r="35" spans="1:3" ht="3.75" customHeight="1" x14ac:dyDescent="0.25">
      <c r="A35" s="71"/>
      <c r="B35" s="71"/>
      <c r="C35" s="76"/>
    </row>
    <row r="36" spans="1:3" x14ac:dyDescent="0.25">
      <c r="A36" s="72" t="s">
        <v>42</v>
      </c>
      <c r="B36" s="71"/>
      <c r="C36" s="83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71"/>
      <c r="B37" s="71"/>
      <c r="C37" s="71"/>
    </row>
    <row r="38" spans="1:3" x14ac:dyDescent="0.25">
      <c r="A38" s="71"/>
      <c r="B38" s="71"/>
      <c r="C38" s="71"/>
    </row>
    <row r="39" spans="1:3" x14ac:dyDescent="0.25">
      <c r="A39" s="71"/>
      <c r="B39" s="71"/>
      <c r="C39" s="71"/>
    </row>
    <row r="40" spans="1:3" x14ac:dyDescent="0.25">
      <c r="A40" s="71"/>
      <c r="B40" s="71"/>
      <c r="C40" s="71"/>
    </row>
    <row r="41" spans="1:3" x14ac:dyDescent="0.25">
      <c r="A41" s="71"/>
      <c r="B41" s="71"/>
      <c r="C41" s="71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3" zoomScaleNormal="100" workbookViewId="0">
      <selection activeCell="I33" sqref="I33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4" t="s">
        <v>27</v>
      </c>
      <c r="B1" s="64"/>
      <c r="C1" s="64"/>
      <c r="D1" s="64"/>
      <c r="E1" s="64"/>
      <c r="F1" s="64"/>
      <c r="G1" s="64"/>
      <c r="H1" s="63"/>
      <c r="I1" s="63"/>
      <c r="J1" s="63"/>
      <c r="K1" s="63"/>
    </row>
    <row r="2" spans="1:11" ht="18" x14ac:dyDescent="0.25">
      <c r="A2" s="62" t="s">
        <v>26</v>
      </c>
      <c r="B2" s="62"/>
      <c r="C2" s="61" t="str">
        <f>'[1]Uniformat FCI'!C1:G1</f>
        <v>Hawkins Street</v>
      </c>
      <c r="D2" s="61"/>
      <c r="E2" s="61"/>
      <c r="F2" s="61"/>
      <c r="G2" s="61"/>
      <c r="H2" s="60"/>
      <c r="I2" s="60"/>
      <c r="J2" s="60"/>
      <c r="K2" s="59"/>
    </row>
    <row r="3" spans="1:11" x14ac:dyDescent="0.25">
      <c r="A3" s="57" t="s">
        <v>25</v>
      </c>
      <c r="B3" s="57"/>
      <c r="C3" s="58">
        <f>'[1]Uniformat FCI'!C2</f>
        <v>69161</v>
      </c>
      <c r="D3" s="55"/>
      <c r="E3" s="55"/>
      <c r="F3" s="55"/>
      <c r="G3" s="55"/>
      <c r="H3" s="55"/>
      <c r="I3" s="55"/>
      <c r="J3" s="55"/>
      <c r="K3" s="55"/>
    </row>
    <row r="4" spans="1:11" x14ac:dyDescent="0.25">
      <c r="A4" s="57" t="s">
        <v>24</v>
      </c>
      <c r="B4" s="57"/>
      <c r="C4" s="56">
        <f>'[1]Uniformat FCI'!C5</f>
        <v>125</v>
      </c>
      <c r="D4" s="55"/>
      <c r="E4" s="55"/>
      <c r="F4" s="55"/>
      <c r="G4" s="55"/>
      <c r="H4" s="55"/>
      <c r="I4" s="55"/>
      <c r="J4" s="55"/>
      <c r="K4" s="55"/>
    </row>
    <row r="7" spans="1:11" x14ac:dyDescent="0.25">
      <c r="A7" s="51" t="s">
        <v>21</v>
      </c>
      <c r="B7" s="52"/>
      <c r="C7" s="51" t="s">
        <v>23</v>
      </c>
      <c r="D7" s="54" t="s">
        <v>22</v>
      </c>
      <c r="E7" s="54"/>
      <c r="F7" s="54"/>
      <c r="G7" s="53"/>
    </row>
    <row r="8" spans="1:11" ht="16.5" x14ac:dyDescent="0.25">
      <c r="A8" s="51" t="s">
        <v>21</v>
      </c>
      <c r="B8" s="52"/>
      <c r="C8" s="51" t="s">
        <v>20</v>
      </c>
      <c r="D8" s="50" t="s">
        <v>19</v>
      </c>
      <c r="E8" s="50" t="s">
        <v>18</v>
      </c>
      <c r="F8" s="50" t="s">
        <v>17</v>
      </c>
      <c r="G8" s="49" t="s">
        <v>16</v>
      </c>
    </row>
    <row r="9" spans="1:11" ht="3" customHeight="1" x14ac:dyDescent="0.25">
      <c r="A9" s="48"/>
      <c r="B9" s="47"/>
      <c r="C9" s="46"/>
      <c r="D9" s="45"/>
      <c r="E9" s="45"/>
      <c r="F9" s="45"/>
      <c r="G9" s="45"/>
    </row>
    <row r="10" spans="1:11" x14ac:dyDescent="0.25">
      <c r="A10" s="44" t="s">
        <v>15</v>
      </c>
      <c r="B10" s="43"/>
      <c r="C10" s="42"/>
      <c r="D10" s="41"/>
      <c r="E10" s="40"/>
      <c r="F10" s="40"/>
      <c r="G10" s="39"/>
    </row>
    <row r="11" spans="1:11" ht="10.35" customHeight="1" x14ac:dyDescent="0.25">
      <c r="A11" s="35" t="s">
        <v>14</v>
      </c>
      <c r="B11" s="38"/>
      <c r="C11" s="37">
        <v>114</v>
      </c>
      <c r="D11" s="36">
        <v>758</v>
      </c>
      <c r="E11" s="14">
        <v>950</v>
      </c>
      <c r="F11" s="13">
        <f>D11-E11</f>
        <v>-192</v>
      </c>
      <c r="G11" s="12">
        <f>IF(F11&gt;0,1,D11/E11)</f>
        <v>0.79789473684210521</v>
      </c>
    </row>
    <row r="12" spans="1:11" ht="10.35" customHeight="1" x14ac:dyDescent="0.25">
      <c r="A12" s="35" t="s">
        <v>14</v>
      </c>
      <c r="B12" s="34"/>
      <c r="C12" s="37">
        <v>115</v>
      </c>
      <c r="D12" s="36">
        <v>743</v>
      </c>
      <c r="E12" s="14">
        <v>950</v>
      </c>
      <c r="F12" s="13">
        <f>D12-E12</f>
        <v>-207</v>
      </c>
      <c r="G12" s="12">
        <f>IF(F12&gt;0,1,D12/E12)</f>
        <v>0.78210526315789475</v>
      </c>
    </row>
    <row r="13" spans="1:11" ht="10.35" customHeight="1" x14ac:dyDescent="0.25">
      <c r="A13" s="35" t="s">
        <v>13</v>
      </c>
      <c r="B13" s="34"/>
      <c r="C13" s="37">
        <v>107</v>
      </c>
      <c r="D13" s="36">
        <v>771</v>
      </c>
      <c r="E13" s="14">
        <v>900</v>
      </c>
      <c r="F13" s="13">
        <f>D13-E13</f>
        <v>-129</v>
      </c>
      <c r="G13" s="12">
        <f>IF(F13&gt;0,1,D13/E13)</f>
        <v>0.85666666666666669</v>
      </c>
    </row>
    <row r="14" spans="1:11" ht="10.35" customHeight="1" x14ac:dyDescent="0.25">
      <c r="A14" s="35" t="s">
        <v>13</v>
      </c>
      <c r="B14" s="34"/>
      <c r="C14" s="37">
        <v>200</v>
      </c>
      <c r="D14" s="36">
        <v>831</v>
      </c>
      <c r="E14" s="14">
        <v>900</v>
      </c>
      <c r="F14" s="13">
        <f>D14-E14</f>
        <v>-69</v>
      </c>
      <c r="G14" s="12">
        <f>IF(F14&gt;0,1,D14/E14)</f>
        <v>0.92333333333333334</v>
      </c>
    </row>
    <row r="15" spans="1:11" ht="10.35" customHeight="1" x14ac:dyDescent="0.25">
      <c r="A15" s="35" t="s">
        <v>13</v>
      </c>
      <c r="B15" s="34"/>
      <c r="C15" s="37">
        <v>203</v>
      </c>
      <c r="D15" s="36">
        <v>710</v>
      </c>
      <c r="E15" s="14">
        <v>900</v>
      </c>
      <c r="F15" s="13">
        <f>D15-E15</f>
        <v>-190</v>
      </c>
      <c r="G15" s="12">
        <f>IF(F15&gt;0,1,D15/E15)</f>
        <v>0.78888888888888886</v>
      </c>
    </row>
    <row r="16" spans="1:11" ht="10.35" customHeight="1" x14ac:dyDescent="0.25">
      <c r="A16" s="35" t="s">
        <v>13</v>
      </c>
      <c r="B16" s="34"/>
      <c r="C16" s="37">
        <v>204</v>
      </c>
      <c r="D16" s="36">
        <v>727</v>
      </c>
      <c r="E16" s="14">
        <v>900</v>
      </c>
      <c r="F16" s="13">
        <f>D16-E16</f>
        <v>-173</v>
      </c>
      <c r="G16" s="12">
        <f>IF(F16&gt;0,1,D16/E16)</f>
        <v>0.80777777777777782</v>
      </c>
    </row>
    <row r="17" spans="1:7" ht="10.35" customHeight="1" x14ac:dyDescent="0.25">
      <c r="A17" s="35" t="s">
        <v>13</v>
      </c>
      <c r="B17" s="34"/>
      <c r="C17" s="37">
        <v>209</v>
      </c>
      <c r="D17" s="36">
        <v>768</v>
      </c>
      <c r="E17" s="14">
        <v>900</v>
      </c>
      <c r="F17" s="13">
        <f>D17-E17</f>
        <v>-132</v>
      </c>
      <c r="G17" s="12">
        <f>IF(F17&gt;0,1,D17/E17)</f>
        <v>0.85333333333333339</v>
      </c>
    </row>
    <row r="18" spans="1:7" ht="10.35" customHeight="1" x14ac:dyDescent="0.25">
      <c r="A18" s="35" t="s">
        <v>13</v>
      </c>
      <c r="B18" s="34"/>
      <c r="C18" s="37">
        <v>212</v>
      </c>
      <c r="D18" s="36">
        <v>830</v>
      </c>
      <c r="E18" s="14">
        <v>900</v>
      </c>
      <c r="F18" s="13">
        <f>D18-E18</f>
        <v>-70</v>
      </c>
      <c r="G18" s="12">
        <f>IF(F18&gt;0,1,D18/E18)</f>
        <v>0.92222222222222228</v>
      </c>
    </row>
    <row r="19" spans="1:7" ht="10.35" customHeight="1" x14ac:dyDescent="0.25">
      <c r="A19" s="35" t="s">
        <v>13</v>
      </c>
      <c r="B19" s="34"/>
      <c r="C19" s="37">
        <v>300</v>
      </c>
      <c r="D19" s="36">
        <v>831</v>
      </c>
      <c r="E19" s="14">
        <v>900</v>
      </c>
      <c r="F19" s="13">
        <f>D19-E19</f>
        <v>-69</v>
      </c>
      <c r="G19" s="12">
        <f>IF(F19&gt;0,1,D19/E19)</f>
        <v>0.92333333333333334</v>
      </c>
    </row>
    <row r="20" spans="1:7" ht="10.35" customHeight="1" x14ac:dyDescent="0.25">
      <c r="A20" s="35" t="s">
        <v>13</v>
      </c>
      <c r="B20" s="34"/>
      <c r="C20" s="37">
        <v>301</v>
      </c>
      <c r="D20" s="36">
        <v>851</v>
      </c>
      <c r="E20" s="14">
        <v>900</v>
      </c>
      <c r="F20" s="13">
        <f>D20-E20</f>
        <v>-49</v>
      </c>
      <c r="G20" s="12">
        <f>IF(F20&gt;0,1,D20/E20)</f>
        <v>0.94555555555555559</v>
      </c>
    </row>
    <row r="21" spans="1:7" ht="10.35" customHeight="1" x14ac:dyDescent="0.25">
      <c r="A21" s="35" t="s">
        <v>13</v>
      </c>
      <c r="B21" s="34"/>
      <c r="C21" s="37">
        <v>302</v>
      </c>
      <c r="D21" s="36">
        <v>733</v>
      </c>
      <c r="E21" s="14">
        <v>900</v>
      </c>
      <c r="F21" s="13">
        <f>D21-E21</f>
        <v>-167</v>
      </c>
      <c r="G21" s="12">
        <f>IF(F21&gt;0,1,D21/E21)</f>
        <v>0.81444444444444442</v>
      </c>
    </row>
    <row r="22" spans="1:7" ht="10.35" customHeight="1" x14ac:dyDescent="0.25">
      <c r="A22" s="35" t="s">
        <v>13</v>
      </c>
      <c r="B22" s="34"/>
      <c r="C22" s="37">
        <v>303</v>
      </c>
      <c r="D22" s="36">
        <v>710</v>
      </c>
      <c r="E22" s="14">
        <v>900</v>
      </c>
      <c r="F22" s="13">
        <f>D22-E22</f>
        <v>-190</v>
      </c>
      <c r="G22" s="12">
        <f>IF(F22&gt;0,1,D22/E22)</f>
        <v>0.78888888888888886</v>
      </c>
    </row>
    <row r="23" spans="1:7" ht="10.35" customHeight="1" x14ac:dyDescent="0.25">
      <c r="A23" s="35" t="s">
        <v>13</v>
      </c>
      <c r="B23" s="34"/>
      <c r="C23" s="37">
        <v>305</v>
      </c>
      <c r="D23" s="36">
        <v>752</v>
      </c>
      <c r="E23" s="14">
        <v>900</v>
      </c>
      <c r="F23" s="13">
        <f>D23-E23</f>
        <v>-148</v>
      </c>
      <c r="G23" s="12">
        <f>IF(F23&gt;0,1,D23/E23)</f>
        <v>0.83555555555555561</v>
      </c>
    </row>
    <row r="24" spans="1:7" ht="10.35" customHeight="1" x14ac:dyDescent="0.25">
      <c r="A24" s="35" t="s">
        <v>13</v>
      </c>
      <c r="B24" s="34"/>
      <c r="C24" s="37">
        <v>306</v>
      </c>
      <c r="D24" s="36">
        <v>834</v>
      </c>
      <c r="E24" s="14">
        <v>900</v>
      </c>
      <c r="F24" s="13">
        <f>D24-E24</f>
        <v>-66</v>
      </c>
      <c r="G24" s="12">
        <f>IF(F24&gt;0,1,D24/E24)</f>
        <v>0.92666666666666664</v>
      </c>
    </row>
    <row r="25" spans="1:7" ht="10.35" customHeight="1" x14ac:dyDescent="0.25">
      <c r="A25" s="35" t="s">
        <v>13</v>
      </c>
      <c r="B25" s="34"/>
      <c r="C25" s="37">
        <v>309</v>
      </c>
      <c r="D25" s="36">
        <v>768</v>
      </c>
      <c r="E25" s="14">
        <v>900</v>
      </c>
      <c r="F25" s="13">
        <f>D25-E25</f>
        <v>-132</v>
      </c>
      <c r="G25" s="12">
        <f>IF(F25&gt;0,1,D25/E25)</f>
        <v>0.85333333333333339</v>
      </c>
    </row>
    <row r="26" spans="1:7" ht="10.35" customHeight="1" x14ac:dyDescent="0.25">
      <c r="A26" s="35" t="s">
        <v>13</v>
      </c>
      <c r="B26" s="34"/>
      <c r="C26" s="37">
        <v>310</v>
      </c>
      <c r="D26" s="36">
        <v>968</v>
      </c>
      <c r="E26" s="14">
        <v>900</v>
      </c>
      <c r="F26" s="13">
        <f>D26-E26</f>
        <v>68</v>
      </c>
      <c r="G26" s="12">
        <f>IF(F26&gt;0,1,D26/E26)</f>
        <v>1</v>
      </c>
    </row>
    <row r="27" spans="1:7" ht="10.35" customHeight="1" x14ac:dyDescent="0.25">
      <c r="A27" s="35" t="s">
        <v>12</v>
      </c>
      <c r="B27" s="34"/>
      <c r="C27" s="37">
        <v>101</v>
      </c>
      <c r="D27" s="36">
        <v>857</v>
      </c>
      <c r="E27" s="14">
        <v>850</v>
      </c>
      <c r="F27" s="13">
        <f>D27-E27</f>
        <v>7</v>
      </c>
      <c r="G27" s="12">
        <f>IF(F27&gt;0,1,D27/E27)</f>
        <v>1</v>
      </c>
    </row>
    <row r="28" spans="1:7" ht="10.35" customHeight="1" x14ac:dyDescent="0.25">
      <c r="A28" s="35" t="s">
        <v>12</v>
      </c>
      <c r="B28" s="34"/>
      <c r="C28" s="37">
        <v>102</v>
      </c>
      <c r="D28" s="36">
        <v>860</v>
      </c>
      <c r="E28" s="14">
        <v>850</v>
      </c>
      <c r="F28" s="13">
        <f>D28-E28</f>
        <v>10</v>
      </c>
      <c r="G28" s="12">
        <f>IF(F28&gt;0,1,D28/E28)</f>
        <v>1</v>
      </c>
    </row>
    <row r="29" spans="1:7" ht="10.35" customHeight="1" x14ac:dyDescent="0.25">
      <c r="A29" s="35" t="s">
        <v>12</v>
      </c>
      <c r="B29" s="34"/>
      <c r="C29" s="37">
        <v>111</v>
      </c>
      <c r="D29" s="36">
        <v>731</v>
      </c>
      <c r="E29" s="14">
        <v>850</v>
      </c>
      <c r="F29" s="13">
        <f>D29-E29</f>
        <v>-119</v>
      </c>
      <c r="G29" s="12">
        <f>IF(F29&gt;0,1,D29/E29)</f>
        <v>0.86</v>
      </c>
    </row>
    <row r="30" spans="1:7" ht="10.35" customHeight="1" x14ac:dyDescent="0.25">
      <c r="A30" s="35" t="s">
        <v>12</v>
      </c>
      <c r="B30" s="34"/>
      <c r="C30" s="37">
        <v>116</v>
      </c>
      <c r="D30" s="36">
        <v>756</v>
      </c>
      <c r="E30" s="14">
        <v>850</v>
      </c>
      <c r="F30" s="13">
        <f>D30-E30</f>
        <v>-94</v>
      </c>
      <c r="G30" s="12">
        <f>IF(F30&gt;0,1,D30/E30)</f>
        <v>0.88941176470588235</v>
      </c>
    </row>
    <row r="31" spans="1:7" ht="10.35" customHeight="1" x14ac:dyDescent="0.25">
      <c r="A31" s="35" t="s">
        <v>12</v>
      </c>
      <c r="B31" s="34"/>
      <c r="C31" s="37">
        <v>201</v>
      </c>
      <c r="D31" s="36">
        <v>851</v>
      </c>
      <c r="E31" s="14">
        <v>850</v>
      </c>
      <c r="F31" s="13">
        <f>D31-E31</f>
        <v>1</v>
      </c>
      <c r="G31" s="12">
        <f>IF(F31&gt;0,1,D31/E31)</f>
        <v>1</v>
      </c>
    </row>
    <row r="32" spans="1:7" ht="10.35" customHeight="1" x14ac:dyDescent="0.25">
      <c r="A32" s="35" t="s">
        <v>12</v>
      </c>
      <c r="B32" s="34"/>
      <c r="C32" s="37">
        <v>205</v>
      </c>
      <c r="D32" s="36">
        <v>801</v>
      </c>
      <c r="E32" s="14">
        <v>850</v>
      </c>
      <c r="F32" s="13">
        <f>D32-E32</f>
        <v>-49</v>
      </c>
      <c r="G32" s="12">
        <f>IF(F32&gt;0,1,D32/E32)</f>
        <v>0.94235294117647062</v>
      </c>
    </row>
    <row r="33" spans="1:7" ht="10.35" customHeight="1" x14ac:dyDescent="0.25">
      <c r="A33" s="35" t="s">
        <v>12</v>
      </c>
      <c r="B33" s="34"/>
      <c r="C33" s="37">
        <v>206</v>
      </c>
      <c r="D33" s="36">
        <v>834</v>
      </c>
      <c r="E33" s="14">
        <v>850</v>
      </c>
      <c r="F33" s="13">
        <f>D33-E33</f>
        <v>-16</v>
      </c>
      <c r="G33" s="12">
        <f>IF(F33&gt;0,1,D33/E33)</f>
        <v>0.98117647058823532</v>
      </c>
    </row>
    <row r="34" spans="1:7" ht="10.35" customHeight="1" x14ac:dyDescent="0.25">
      <c r="A34" s="35" t="s">
        <v>12</v>
      </c>
      <c r="B34" s="34"/>
      <c r="C34" s="37">
        <v>207</v>
      </c>
      <c r="D34" s="36">
        <v>746</v>
      </c>
      <c r="E34" s="14">
        <v>850</v>
      </c>
      <c r="F34" s="13">
        <f>D34-E34</f>
        <v>-104</v>
      </c>
      <c r="G34" s="12">
        <f>IF(F34&gt;0,1,D34/E34)</f>
        <v>0.87764705882352945</v>
      </c>
    </row>
    <row r="35" spans="1:7" ht="10.35" customHeight="1" x14ac:dyDescent="0.25">
      <c r="A35" s="35" t="s">
        <v>12</v>
      </c>
      <c r="B35" s="34"/>
      <c r="C35" s="37">
        <v>208</v>
      </c>
      <c r="D35" s="36">
        <v>749</v>
      </c>
      <c r="E35" s="14">
        <v>850</v>
      </c>
      <c r="F35" s="13">
        <f>D35-E35</f>
        <v>-101</v>
      </c>
      <c r="G35" s="12">
        <f>IF(F35&gt;0,1,D35/E35)</f>
        <v>0.88117647058823534</v>
      </c>
    </row>
    <row r="36" spans="1:7" ht="10.35" customHeight="1" x14ac:dyDescent="0.25">
      <c r="A36" s="35" t="s">
        <v>11</v>
      </c>
      <c r="B36" s="34"/>
      <c r="C36" s="37">
        <v>211</v>
      </c>
      <c r="D36" s="36">
        <v>767</v>
      </c>
      <c r="E36" s="14">
        <v>800</v>
      </c>
      <c r="F36" s="13">
        <f>D36-E36</f>
        <v>-33</v>
      </c>
      <c r="G36" s="12">
        <f>IF(F36&gt;0,1,D36/E36)</f>
        <v>0.95874999999999999</v>
      </c>
    </row>
    <row r="37" spans="1:7" ht="10.35" customHeight="1" x14ac:dyDescent="0.25">
      <c r="A37" s="35" t="s">
        <v>10</v>
      </c>
      <c r="B37" s="34"/>
      <c r="C37" s="37">
        <v>304</v>
      </c>
      <c r="D37" s="36">
        <v>727</v>
      </c>
      <c r="E37" s="14">
        <v>800</v>
      </c>
      <c r="F37" s="13">
        <f>D37-E37</f>
        <v>-73</v>
      </c>
      <c r="G37" s="12">
        <f>IF(F37&gt;0,1,D37/E37)</f>
        <v>0.90874999999999995</v>
      </c>
    </row>
    <row r="38" spans="1:7" ht="10.35" customHeight="1" x14ac:dyDescent="0.25">
      <c r="A38" s="35" t="s">
        <v>10</v>
      </c>
      <c r="B38" s="34"/>
      <c r="C38" s="37">
        <v>307</v>
      </c>
      <c r="D38" s="36">
        <v>746</v>
      </c>
      <c r="E38" s="14">
        <v>800</v>
      </c>
      <c r="F38" s="13">
        <f>D38-E38</f>
        <v>-54</v>
      </c>
      <c r="G38" s="12">
        <f>IF(F38&gt;0,1,D38/E38)</f>
        <v>0.9325</v>
      </c>
    </row>
    <row r="39" spans="1:7" ht="10.35" customHeight="1" thickBot="1" x14ac:dyDescent="0.3">
      <c r="A39" s="35" t="s">
        <v>10</v>
      </c>
      <c r="B39" s="34"/>
      <c r="C39" s="33">
        <v>311</v>
      </c>
      <c r="D39" s="32">
        <v>830</v>
      </c>
      <c r="E39" s="31">
        <v>800</v>
      </c>
      <c r="F39" s="30">
        <f>D39-E39</f>
        <v>30</v>
      </c>
      <c r="G39" s="29">
        <f>IF(F39&gt;0,1,D39/E39)</f>
        <v>1</v>
      </c>
    </row>
    <row r="40" spans="1:7" ht="15.75" thickBot="1" x14ac:dyDescent="0.3">
      <c r="A40" s="28"/>
      <c r="B40" s="27"/>
      <c r="C40" s="26" t="s">
        <v>9</v>
      </c>
      <c r="D40" s="5"/>
      <c r="E40" s="5"/>
      <c r="F40" s="5"/>
      <c r="G40" s="4">
        <f>AVERAGE(G11:G39)</f>
        <v>0.89833671399594339</v>
      </c>
    </row>
    <row r="41" spans="1:7" x14ac:dyDescent="0.25">
      <c r="A41" s="25"/>
      <c r="B41" s="21"/>
      <c r="C41" s="24"/>
      <c r="D41" s="24"/>
      <c r="E41" s="23"/>
      <c r="F41" s="23"/>
      <c r="G41" s="23"/>
    </row>
    <row r="42" spans="1:7" ht="2.25" customHeight="1" x14ac:dyDescent="0.25">
      <c r="A42" s="22"/>
      <c r="B42" s="21"/>
      <c r="C42" s="20"/>
      <c r="D42" s="20"/>
      <c r="E42" s="20"/>
      <c r="F42" s="20"/>
      <c r="G42" s="20"/>
    </row>
    <row r="43" spans="1:7" x14ac:dyDescent="0.25">
      <c r="A43" s="19" t="s">
        <v>8</v>
      </c>
      <c r="B43" s="10"/>
      <c r="C43" s="18"/>
      <c r="D43" s="17"/>
      <c r="E43" s="17"/>
      <c r="F43" s="17"/>
      <c r="G43" s="16"/>
    </row>
    <row r="44" spans="1:7" ht="10.35" customHeight="1" x14ac:dyDescent="0.25">
      <c r="A44" s="11" t="s">
        <v>7</v>
      </c>
      <c r="B44" s="10"/>
      <c r="C44" s="15" t="s">
        <v>2</v>
      </c>
      <c r="D44" s="14">
        <v>3427</v>
      </c>
      <c r="E44" s="14">
        <v>8100</v>
      </c>
      <c r="F44" s="13">
        <f>D44-E44</f>
        <v>-4673</v>
      </c>
      <c r="G44" s="12">
        <f>IF(F44&gt;0,1,D44/E44)</f>
        <v>0.42308641975308642</v>
      </c>
    </row>
    <row r="45" spans="1:7" ht="10.35" customHeight="1" x14ac:dyDescent="0.25">
      <c r="A45" s="11" t="s">
        <v>6</v>
      </c>
      <c r="B45" s="10"/>
      <c r="C45" s="15" t="s">
        <v>2</v>
      </c>
      <c r="D45" s="14">
        <v>1173</v>
      </c>
      <c r="E45" s="14">
        <v>6100</v>
      </c>
      <c r="F45" s="13">
        <f>D45-E45</f>
        <v>-4927</v>
      </c>
      <c r="G45" s="12">
        <f>IF(F45&gt;0,1,D45/E45)</f>
        <v>0.19229508196721312</v>
      </c>
    </row>
    <row r="46" spans="1:7" ht="10.35" customHeight="1" x14ac:dyDescent="0.25">
      <c r="A46" s="11" t="s">
        <v>5</v>
      </c>
      <c r="B46" s="10"/>
      <c r="C46" s="15" t="s">
        <v>2</v>
      </c>
      <c r="D46" s="14">
        <v>3575</v>
      </c>
      <c r="E46" s="14">
        <v>9600</v>
      </c>
      <c r="F46" s="13">
        <f>D46-E46</f>
        <v>-6025</v>
      </c>
      <c r="G46" s="12">
        <f>IF(F46&gt;0,1,D46/E46)</f>
        <v>0.37239583333333331</v>
      </c>
    </row>
    <row r="47" spans="1:7" ht="10.35" customHeight="1" x14ac:dyDescent="0.25">
      <c r="A47" s="11" t="s">
        <v>4</v>
      </c>
      <c r="B47" s="10"/>
      <c r="C47" s="15" t="s">
        <v>2</v>
      </c>
      <c r="D47" s="14">
        <v>1404</v>
      </c>
      <c r="E47" s="14">
        <v>2000</v>
      </c>
      <c r="F47" s="13">
        <f>D47-E47</f>
        <v>-596</v>
      </c>
      <c r="G47" s="12">
        <f>IF(F47&gt;0,1,D47/E47)</f>
        <v>0.70199999999999996</v>
      </c>
    </row>
    <row r="48" spans="1:7" ht="10.35" customHeight="1" thickBot="1" x14ac:dyDescent="0.3">
      <c r="A48" s="11" t="s">
        <v>3</v>
      </c>
      <c r="B48" s="10"/>
      <c r="C48" s="9" t="s">
        <v>2</v>
      </c>
      <c r="D48" s="8">
        <v>847</v>
      </c>
      <c r="E48" s="8">
        <v>950</v>
      </c>
      <c r="F48" s="7">
        <f>D48-E48</f>
        <v>-103</v>
      </c>
      <c r="G48" s="6">
        <f>IF(F48&gt;0,1,D48/E48)</f>
        <v>0.89157894736842103</v>
      </c>
    </row>
    <row r="49" spans="1:7" ht="15.75" thickBot="1" x14ac:dyDescent="0.3">
      <c r="A49" s="3"/>
      <c r="B49" s="3"/>
      <c r="C49" s="5" t="s">
        <v>1</v>
      </c>
      <c r="D49" s="5"/>
      <c r="E49" s="5"/>
      <c r="F49" s="5"/>
      <c r="G49" s="4">
        <f>AVERAGE(G44:G48)</f>
        <v>0.51627125648441075</v>
      </c>
    </row>
    <row r="50" spans="1:7" ht="4.5" customHeight="1" thickBot="1" x14ac:dyDescent="0.3">
      <c r="A50" s="3"/>
      <c r="B50" s="3"/>
      <c r="C50" s="3"/>
      <c r="D50" s="3"/>
      <c r="E50" s="3"/>
      <c r="F50" s="3"/>
      <c r="G50" s="3"/>
    </row>
    <row r="51" spans="1:7" ht="15.75" thickBot="1" x14ac:dyDescent="0.3">
      <c r="A51" s="3"/>
      <c r="B51" s="3"/>
      <c r="C51" s="2" t="s">
        <v>0</v>
      </c>
      <c r="D51" s="2"/>
      <c r="E51" s="2"/>
      <c r="F51" s="2"/>
      <c r="G51" s="1">
        <f>AVERAGE(G40,G49)</f>
        <v>0.70730398524017701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49:F49"/>
    <mergeCell ref="C51:F51"/>
    <mergeCell ref="A41:B42"/>
    <mergeCell ref="C42:G42"/>
    <mergeCell ref="C9:G9"/>
    <mergeCell ref="B12:B40"/>
    <mergeCell ref="C40:F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2013-02-04T15:59:43Z</dcterms:created>
  <dcterms:modified xsi:type="dcterms:W3CDTF">2013-02-04T16:00:15Z</dcterms:modified>
</cp:coreProperties>
</file>