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80" yWindow="30" windowWidth="19995" windowHeight="13350"/>
  </bookViews>
  <sheets>
    <sheet name="FCI Summary" sheetId="2" r:id="rId1"/>
    <sheet name="Education Adequecy" sheetId="1" r:id="rId2"/>
  </sheets>
  <externalReferences>
    <externalReference r:id="rId3"/>
    <externalReference r:id="rId4"/>
  </externalReferences>
  <definedNames>
    <definedName name="_xlnm.Print_Area" localSheetId="0">'FCI Summary'!$A$1:$L$37</definedName>
  </definedNames>
  <calcPr calcId="145621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9" i="2"/>
  <c r="C14" i="2"/>
  <c r="C12" i="2"/>
  <c r="C8" i="2"/>
  <c r="C10" i="2" s="1"/>
  <c r="C4" i="2"/>
  <c r="C2" i="2"/>
  <c r="C1" i="2"/>
  <c r="C2" i="1"/>
  <c r="C3" i="1"/>
  <c r="C4" i="1"/>
  <c r="F11" i="1"/>
  <c r="G11" i="1"/>
  <c r="F12" i="1"/>
  <c r="G12" i="1"/>
  <c r="F13" i="1"/>
  <c r="G13" i="1" s="1"/>
  <c r="F14" i="1"/>
  <c r="G14" i="1"/>
  <c r="F15" i="1"/>
  <c r="G15" i="1"/>
  <c r="F16" i="1"/>
  <c r="G16" i="1"/>
  <c r="F17" i="1"/>
  <c r="G17" i="1" s="1"/>
  <c r="F18" i="1"/>
  <c r="G18" i="1"/>
  <c r="F19" i="1"/>
  <c r="G19" i="1"/>
  <c r="F20" i="1"/>
  <c r="G20" i="1"/>
  <c r="F21" i="1"/>
  <c r="G21" i="1" s="1"/>
  <c r="F22" i="1"/>
  <c r="G22" i="1"/>
  <c r="F23" i="1"/>
  <c r="G23" i="1"/>
  <c r="F24" i="1"/>
  <c r="G24" i="1"/>
  <c r="F25" i="1"/>
  <c r="G25" i="1" s="1"/>
  <c r="F26" i="1"/>
  <c r="G26" i="1"/>
  <c r="F27" i="1"/>
  <c r="G27" i="1"/>
  <c r="F28" i="1"/>
  <c r="G28" i="1"/>
  <c r="F29" i="1"/>
  <c r="G29" i="1" s="1"/>
  <c r="F30" i="1"/>
  <c r="G30" i="1"/>
  <c r="F31" i="1"/>
  <c r="G31" i="1"/>
  <c r="F32" i="1"/>
  <c r="G32" i="1"/>
  <c r="F33" i="1"/>
  <c r="G33" i="1" s="1"/>
  <c r="F38" i="1"/>
  <c r="G38" i="1"/>
  <c r="G45" i="1" s="1"/>
  <c r="F39" i="1"/>
  <c r="G39" i="1"/>
  <c r="F40" i="1"/>
  <c r="G40" i="1"/>
  <c r="F41" i="1"/>
  <c r="G41" i="1"/>
  <c r="F42" i="1"/>
  <c r="G42" i="1"/>
  <c r="F43" i="1"/>
  <c r="G43" i="1"/>
  <c r="F44" i="1"/>
  <c r="G44" i="1"/>
  <c r="G34" i="1" l="1"/>
  <c r="G47" i="1" s="1"/>
</calcChain>
</file>

<file path=xl/sharedStrings.xml><?xml version="1.0" encoding="utf-8"?>
<sst xmlns="http://schemas.openxmlformats.org/spreadsheetml/2006/main" count="76" uniqueCount="45">
  <si>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</si>
  <si>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</si>
  <si>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</si>
  <si>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</si>
  <si>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</si>
  <si>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Small Group Instruction</t>
  </si>
  <si>
    <t>Science</t>
  </si>
  <si>
    <t>Phys. Ed.</t>
  </si>
  <si>
    <t xml:space="preserve">Media Center </t>
  </si>
  <si>
    <t>Food Services</t>
  </si>
  <si>
    <t>Specialized  Spaces:</t>
  </si>
  <si>
    <t xml:space="preserve">Classroom Adequacy % Score =  </t>
  </si>
  <si>
    <t>Self-Contained Special Ed. Classroom</t>
  </si>
  <si>
    <t>General Classroom (Grades 4-8)</t>
  </si>
  <si>
    <t>General Classroom (Grades 1-3)</t>
  </si>
  <si>
    <t>General Classroom (Kindergarten)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</si>
  <si>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</si>
  <si>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</si>
  <si>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</si>
  <si>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</si>
  <si>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</si>
  <si>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</si>
  <si>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</si>
  <si>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</si>
  <si>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</si>
  <si>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</si>
  <si>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</si>
  <si>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</si>
  <si>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</si>
  <si>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2013 LRFP CONDITION SUMMARY</t>
  </si>
  <si>
    <t xml:space="preserve">Number of Floors:  </t>
  </si>
  <si>
    <t xml:space="preserve">Former Barringer 9th Grade Academy 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</si>
  <si>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</si>
  <si>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</si>
  <si>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</si>
  <si>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</si>
  <si>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</si>
  <si>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</si>
  <si>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2011/12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</si>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</sst>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sz val="11"/>
      <color indexed="8"/>
      <name val="Calibri"/>
      <family val="2"/>
    </font>
    <font>
      <b/>
      <sz val="16"/>
      <color rgb="FF0070C0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0" fontId="13" fillId="0" borderId="0"/>
    <xf numFmtId="0" fontId="13" fillId="0" borderId="0"/>
  </cellStyleXfs>
  <cellXfs count="81">
    <xf numFmtId="0" fontId="0" fillId="0" borderId="0" xfId="0"/>
    <xf numFmtId="9" fontId="2" fillId="0" borderId="1" xfId="3" applyFont="1" applyBorder="1" applyAlignment="1">
      <alignment horizontal="right" vertical="top"/>
    </xf>
    <xf numFmtId="0" fontId="2" fillId="0" borderId="2" xfId="4" applyFont="1" applyBorder="1" applyAlignment="1">
      <alignment horizontal="right" vertical="top"/>
    </xf>
    <xf numFmtId="9" fontId="2" fillId="0" borderId="3" xfId="3" applyFont="1" applyBorder="1" applyAlignment="1">
      <alignment horizontal="right" vertical="top"/>
    </xf>
    <xf numFmtId="0" fontId="2" fillId="0" borderId="0" xfId="4" applyFont="1" applyBorder="1" applyAlignment="1">
      <alignment horizontal="right" vertical="top"/>
    </xf>
    <xf numFmtId="9" fontId="4" fillId="0" borderId="4" xfId="3" applyFont="1" applyBorder="1" applyAlignment="1">
      <alignment horizontal="right" vertical="center"/>
    </xf>
    <xf numFmtId="164" fontId="4" fillId="0" borderId="5" xfId="4" applyNumberFormat="1" applyFont="1" applyBorder="1" applyAlignment="1">
      <alignment horizontal="right" vertical="center"/>
    </xf>
    <xf numFmtId="0" fontId="4" fillId="0" borderId="5" xfId="4" applyFont="1" applyBorder="1" applyAlignment="1">
      <alignment horizontal="right" vertical="center"/>
    </xf>
    <xf numFmtId="0" fontId="4" fillId="0" borderId="6" xfId="4" applyFont="1" applyBorder="1" applyAlignment="1">
      <alignment horizontal="center" vertical="center"/>
    </xf>
    <xf numFmtId="0" fontId="3" fillId="0" borderId="0" xfId="4" applyBorder="1" applyAlignment="1">
      <alignment horizontal="left" vertical="top"/>
    </xf>
    <xf numFmtId="0" fontId="4" fillId="0" borderId="7" xfId="4" applyFont="1" applyBorder="1" applyAlignment="1">
      <alignment horizontal="left" vertical="center"/>
    </xf>
    <xf numFmtId="9" fontId="4" fillId="0" borderId="8" xfId="3" applyFont="1" applyBorder="1" applyAlignment="1">
      <alignment horizontal="right" vertical="center"/>
    </xf>
    <xf numFmtId="164" fontId="4" fillId="0" borderId="9" xfId="4" applyNumberFormat="1" applyFont="1" applyBorder="1" applyAlignment="1">
      <alignment horizontal="right" vertical="center"/>
    </xf>
    <xf numFmtId="0" fontId="4" fillId="0" borderId="9" xfId="4" applyFont="1" applyBorder="1" applyAlignment="1">
      <alignment horizontal="right" vertical="center"/>
    </xf>
    <xf numFmtId="0" fontId="4" fillId="0" borderId="10" xfId="4" applyFont="1" applyBorder="1" applyAlignment="1">
      <alignment horizontal="center" vertical="center"/>
    </xf>
    <xf numFmtId="0" fontId="3" fillId="0" borderId="11" xfId="4" applyBorder="1" applyAlignment="1">
      <alignment horizontal="left" vertical="top"/>
    </xf>
    <xf numFmtId="0" fontId="3" fillId="0" borderId="12" xfId="4" applyBorder="1" applyAlignment="1">
      <alignment horizontal="left" vertical="top"/>
    </xf>
    <xf numFmtId="0" fontId="3" fillId="0" borderId="13" xfId="4" applyBorder="1" applyAlignment="1">
      <alignment horizontal="left" vertical="top"/>
    </xf>
    <xf numFmtId="0" fontId="5" fillId="0" borderId="14" xfId="4" applyFont="1" applyBorder="1" applyAlignment="1">
      <alignment horizontal="left" vertical="top"/>
    </xf>
    <xf numFmtId="0" fontId="3" fillId="0" borderId="15" xfId="4" applyBorder="1" applyAlignment="1">
      <alignment horizontal="left" vertical="top"/>
    </xf>
    <xf numFmtId="0" fontId="3" fillId="0" borderId="0" xfId="4"/>
    <xf numFmtId="0" fontId="3" fillId="0" borderId="16" xfId="4" applyBorder="1" applyAlignment="1">
      <alignment horizontal="left" vertical="top"/>
    </xf>
    <xf numFmtId="0" fontId="6" fillId="0" borderId="17" xfId="4" applyFont="1" applyBorder="1" applyAlignment="1">
      <alignment horizontal="left" vertical="top"/>
    </xf>
    <xf numFmtId="0" fontId="3" fillId="0" borderId="17" xfId="4" applyBorder="1" applyAlignment="1">
      <alignment horizontal="left" vertical="top"/>
    </xf>
    <xf numFmtId="0" fontId="3" fillId="0" borderId="18" xfId="4" applyBorder="1" applyAlignment="1">
      <alignment horizontal="left" vertical="top"/>
    </xf>
    <xf numFmtId="0" fontId="2" fillId="0" borderId="19" xfId="4" applyFont="1" applyBorder="1" applyAlignment="1">
      <alignment horizontal="right" vertical="top"/>
    </xf>
    <xf numFmtId="0" fontId="3" fillId="0" borderId="20" xfId="4" applyBorder="1" applyAlignment="1">
      <alignment horizontal="left" vertical="top"/>
    </xf>
    <xf numFmtId="0" fontId="4" fillId="0" borderId="17" xfId="4" applyFont="1" applyBorder="1" applyAlignment="1">
      <alignment horizontal="left" vertical="top"/>
    </xf>
    <xf numFmtId="9" fontId="4" fillId="0" borderId="21" xfId="3" applyFont="1" applyBorder="1" applyAlignment="1">
      <alignment horizontal="right" vertical="center"/>
    </xf>
    <xf numFmtId="164" fontId="4" fillId="0" borderId="21" xfId="4" applyNumberFormat="1" applyFont="1" applyBorder="1" applyAlignment="1">
      <alignment horizontal="right" vertical="center"/>
    </xf>
    <xf numFmtId="0" fontId="8" fillId="0" borderId="21" xfId="5" applyFont="1" applyBorder="1" applyAlignment="1">
      <alignment vertical="center"/>
    </xf>
    <xf numFmtId="0" fontId="8" fillId="0" borderId="21" xfId="5" applyFont="1" applyBorder="1" applyAlignment="1">
      <alignment horizontal="center" vertical="center"/>
    </xf>
    <xf numFmtId="0" fontId="3" fillId="0" borderId="22" xfId="4" applyBorder="1" applyAlignment="1">
      <alignment horizontal="left" vertical="top"/>
    </xf>
    <xf numFmtId="0" fontId="8" fillId="0" borderId="23" xfId="5" applyFont="1" applyBorder="1" applyAlignment="1">
      <alignment vertical="center"/>
    </xf>
    <xf numFmtId="9" fontId="4" fillId="0" borderId="9" xfId="3" applyFont="1" applyBorder="1" applyAlignment="1">
      <alignment horizontal="right" vertical="center"/>
    </xf>
    <xf numFmtId="0" fontId="8" fillId="0" borderId="9" xfId="5" applyFont="1" applyBorder="1" applyAlignment="1">
      <alignment vertical="center"/>
    </xf>
    <xf numFmtId="0" fontId="8" fillId="0" borderId="9" xfId="5" applyFont="1" applyBorder="1" applyAlignment="1">
      <alignment horizontal="center" vertical="center"/>
    </xf>
    <xf numFmtId="0" fontId="3" fillId="0" borderId="22" xfId="4" applyBorder="1" applyAlignment="1">
      <alignment horizontal="left" vertical="top"/>
    </xf>
    <xf numFmtId="0" fontId="3" fillId="0" borderId="8" xfId="4" applyBorder="1" applyAlignment="1">
      <alignment horizontal="right" vertical="top"/>
    </xf>
    <xf numFmtId="0" fontId="3" fillId="0" borderId="9" xfId="4" applyBorder="1" applyAlignment="1">
      <alignment horizontal="right" vertical="top"/>
    </xf>
    <xf numFmtId="0" fontId="3" fillId="0" borderId="9" xfId="4" applyBorder="1" applyAlignment="1">
      <alignment horizontal="left" vertical="top"/>
    </xf>
    <xf numFmtId="0" fontId="3" fillId="0" borderId="9" xfId="4" applyBorder="1" applyAlignment="1">
      <alignment horizontal="center" vertical="top"/>
    </xf>
    <xf numFmtId="0" fontId="5" fillId="0" borderId="9" xfId="4" applyFont="1" applyBorder="1" applyAlignment="1">
      <alignment horizontal="left" vertical="top"/>
    </xf>
    <xf numFmtId="0" fontId="3" fillId="0" borderId="24" xfId="4" applyBorder="1" applyAlignment="1">
      <alignment horizontal="left" vertical="top"/>
    </xf>
    <xf numFmtId="0" fontId="3" fillId="0" borderId="25" xfId="4" applyBorder="1" applyAlignment="1">
      <alignment horizontal="left" vertical="top"/>
    </xf>
    <xf numFmtId="0" fontId="3" fillId="0" borderId="24" xfId="4" applyBorder="1" applyAlignment="1">
      <alignment horizontal="left" vertical="top"/>
    </xf>
    <xf numFmtId="0" fontId="4" fillId="0" borderId="8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left" vertical="top" wrapText="1"/>
    </xf>
    <xf numFmtId="0" fontId="3" fillId="0" borderId="22" xfId="4" applyBorder="1" applyAlignment="1">
      <alignment horizontal="left" vertical="top" wrapText="1"/>
    </xf>
    <xf numFmtId="0" fontId="2" fillId="0" borderId="8" xfId="4" applyFont="1" applyBorder="1" applyAlignment="1">
      <alignment horizontal="left" vertical="top" wrapText="1"/>
    </xf>
    <xf numFmtId="0" fontId="2" fillId="0" borderId="9" xfId="4" applyFont="1" applyBorder="1" applyAlignment="1">
      <alignment horizontal="left" vertical="top" wrapText="1"/>
    </xf>
    <xf numFmtId="165" fontId="7" fillId="0" borderId="0" xfId="1" applyNumberFormat="1" applyFont="1" applyAlignment="1">
      <alignment horizontal="left" wrapText="1"/>
    </xf>
    <xf numFmtId="1" fontId="7" fillId="0" borderId="0" xfId="1" applyNumberFormat="1" applyFont="1" applyAlignment="1">
      <alignment horizontal="center" vertical="top" wrapText="1"/>
    </xf>
    <xf numFmtId="0" fontId="9" fillId="0" borderId="0" xfId="5" applyFont="1" applyAlignment="1">
      <alignment horizontal="right"/>
    </xf>
    <xf numFmtId="0" fontId="7" fillId="0" borderId="0" xfId="1" applyNumberFormat="1" applyFont="1" applyAlignment="1">
      <alignment horizontal="center" vertical="top" wrapText="1"/>
    </xf>
    <xf numFmtId="9" fontId="0" fillId="0" borderId="0" xfId="6" applyFont="1"/>
    <xf numFmtId="0" fontId="7" fillId="0" borderId="0" xfId="5" applyAlignment="1">
      <alignment horizontal="left" wrapText="1"/>
    </xf>
    <xf numFmtId="0" fontId="10" fillId="0" borderId="0" xfId="5" applyFont="1" applyAlignment="1">
      <alignment horizontal="left" wrapText="1"/>
    </xf>
    <xf numFmtId="0" fontId="11" fillId="0" borderId="0" xfId="5" applyFont="1" applyAlignment="1">
      <alignment horizontal="right"/>
    </xf>
    <xf numFmtId="0" fontId="3" fillId="0" borderId="0" xfId="4"/>
    <xf numFmtId="0" fontId="12" fillId="0" borderId="0" xfId="5" applyFont="1" applyAlignment="1">
      <alignment horizontal="left"/>
    </xf>
    <xf numFmtId="0" fontId="7" fillId="0" borderId="0" xfId="5"/>
    <xf numFmtId="165" fontId="7" fillId="0" borderId="0" xfId="1" applyNumberFormat="1" applyFont="1" applyAlignment="1">
      <alignment horizontal="right" vertical="top" wrapText="1"/>
    </xf>
    <xf numFmtId="0" fontId="14" fillId="0" borderId="0" xfId="5" applyFont="1" applyAlignment="1">
      <alignment horizontal="right"/>
    </xf>
    <xf numFmtId="0" fontId="7" fillId="0" borderId="0" xfId="1" applyNumberFormat="1" applyFont="1" applyAlignment="1">
      <alignment horizontal="right" vertical="top" wrapText="1"/>
    </xf>
    <xf numFmtId="165" fontId="15" fillId="0" borderId="0" xfId="1" applyNumberFormat="1" applyFont="1" applyAlignment="1">
      <alignment horizontal="right" wrapText="1"/>
    </xf>
    <xf numFmtId="1" fontId="7" fillId="0" borderId="0" xfId="1" applyNumberFormat="1" applyFont="1" applyAlignment="1">
      <alignment horizontal="right" vertical="top" wrapText="1"/>
    </xf>
    <xf numFmtId="0" fontId="9" fillId="0" borderId="0" xfId="5" applyFont="1" applyAlignment="1">
      <alignment horizontal="right"/>
    </xf>
    <xf numFmtId="0" fontId="16" fillId="0" borderId="0" xfId="4" applyFont="1"/>
    <xf numFmtId="0" fontId="16" fillId="0" borderId="0" xfId="4" applyFont="1" applyAlignment="1">
      <alignment horizontal="right"/>
    </xf>
    <xf numFmtId="9" fontId="17" fillId="0" borderId="15" xfId="4" applyNumberFormat="1" applyFont="1" applyBorder="1" applyAlignment="1">
      <alignment horizontal="right"/>
    </xf>
    <xf numFmtId="0" fontId="17" fillId="0" borderId="0" xfId="4" applyFont="1" applyAlignment="1">
      <alignment horizontal="right"/>
    </xf>
    <xf numFmtId="166" fontId="17" fillId="0" borderId="15" xfId="2" applyNumberFormat="1" applyFont="1" applyBorder="1" applyAlignment="1">
      <alignment horizontal="right"/>
    </xf>
    <xf numFmtId="0" fontId="17" fillId="0" borderId="0" xfId="4" applyFont="1"/>
    <xf numFmtId="0" fontId="18" fillId="0" borderId="0" xfId="4" applyFont="1" applyAlignment="1">
      <alignment horizontal="right"/>
    </xf>
    <xf numFmtId="0" fontId="19" fillId="0" borderId="0" xfId="4" applyFont="1"/>
    <xf numFmtId="1" fontId="17" fillId="0" borderId="15" xfId="4" applyNumberFormat="1" applyFont="1" applyBorder="1" applyAlignment="1">
      <alignment horizontal="right"/>
    </xf>
    <xf numFmtId="1" fontId="17" fillId="0" borderId="0" xfId="4" applyNumberFormat="1" applyFont="1" applyBorder="1" applyAlignment="1">
      <alignment horizontal="right"/>
    </xf>
    <xf numFmtId="9" fontId="17" fillId="0" borderId="15" xfId="3" applyFont="1" applyBorder="1" applyAlignment="1">
      <alignment horizontal="right"/>
    </xf>
    <xf numFmtId="0" fontId="17" fillId="0" borderId="15" xfId="4" applyFont="1" applyBorder="1" applyAlignment="1">
      <alignment horizontal="right"/>
    </xf>
  </cellXfs>
  <cellStyles count="9">
    <cellStyle name="Comma" xfId="1" builtinId="3"/>
    <cellStyle name="Currency" xfId="2" builtinId="4"/>
    <cellStyle name="Excel Built-in Normal" xfId="7"/>
    <cellStyle name="Normal" xfId="0" builtinId="0"/>
    <cellStyle name="Normal 2" xfId="5"/>
    <cellStyle name="Normal 3" xfId="4"/>
    <cellStyle name="Normal 4" xfId="8"/>
    <cellStyle name="Percent" xfId="3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0328" y="1371601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ladys_Hillman_Jones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Gladys Hillman-Jones (Off-Line)</v>
          </cell>
        </row>
        <row r="2">
          <cell r="C2">
            <v>89444</v>
          </cell>
        </row>
        <row r="5">
          <cell r="C5">
            <v>101</v>
          </cell>
        </row>
        <row r="65">
          <cell r="H65">
            <v>18447825</v>
          </cell>
          <cell r="P65">
            <v>5486432.7283171546</v>
          </cell>
          <cell r="Q65">
            <v>0.29740268721744456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Capacity-FQI_K-8"/>
    </sheetNames>
    <sheetDataSet>
      <sheetData sheetId="0"/>
      <sheetData sheetId="1">
        <row r="34">
          <cell r="G34">
            <v>0</v>
          </cell>
        </row>
        <row r="35">
          <cell r="G3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H5" sqref="H5"/>
    </sheetView>
  </sheetViews>
  <sheetFormatPr defaultColWidth="9.140625" defaultRowHeight="15" x14ac:dyDescent="0.25"/>
  <cols>
    <col min="1" max="1" width="38.140625" style="60" customWidth="1"/>
    <col min="2" max="2" width="1.5703125" style="60" customWidth="1"/>
    <col min="3" max="3" width="30.140625" style="60" customWidth="1"/>
    <col min="4" max="4" width="7.42578125" style="60" customWidth="1"/>
    <col min="5" max="5" width="8.7109375" style="60" customWidth="1"/>
    <col min="6" max="6" width="6.7109375" style="60" customWidth="1"/>
    <col min="7" max="10" width="7.28515625" style="60" customWidth="1"/>
    <col min="11" max="11" width="0.5703125" style="60" customWidth="1"/>
    <col min="12" max="12" width="16.5703125" style="60" customWidth="1"/>
    <col min="13" max="16384" width="9.140625" style="60"/>
  </cols>
  <sheetData>
    <row r="1" spans="1:16" s="62" customFormat="1" ht="20.25" customHeight="1" x14ac:dyDescent="0.25">
      <c r="A1" s="59" t="s">
        <v>27</v>
      </c>
      <c r="B1" s="59"/>
      <c r="C1" s="58" t="str">
        <f>'[1]Uniformat FCI'!C1:G1</f>
        <v>Gladys Hillman-Jones (Off-Line)</v>
      </c>
      <c r="D1" s="58"/>
      <c r="E1" s="58"/>
      <c r="F1" s="58"/>
      <c r="G1" s="58"/>
      <c r="H1" s="58"/>
      <c r="I1" s="58"/>
      <c r="J1" s="58"/>
      <c r="K1" s="58"/>
      <c r="L1" s="58"/>
      <c r="M1" s="57"/>
      <c r="N1" s="57"/>
      <c r="O1" s="57"/>
      <c r="P1" s="56"/>
    </row>
    <row r="2" spans="1:16" s="62" customFormat="1" ht="20.25" customHeight="1" x14ac:dyDescent="0.3">
      <c r="A2" s="54" t="s">
        <v>26</v>
      </c>
      <c r="B2" s="54"/>
      <c r="C2" s="63">
        <f>'[1]Uniformat FCI'!C2</f>
        <v>89444</v>
      </c>
      <c r="D2" s="52"/>
      <c r="E2" s="52"/>
      <c r="F2" s="64" t="s">
        <v>29</v>
      </c>
      <c r="G2" s="64"/>
      <c r="H2" s="64"/>
      <c r="I2" s="64"/>
      <c r="J2" s="64"/>
      <c r="K2" s="64"/>
      <c r="L2" s="64"/>
      <c r="M2" s="52"/>
      <c r="N2" s="52"/>
      <c r="O2" s="52"/>
      <c r="P2" s="52"/>
    </row>
    <row r="3" spans="1:16" s="62" customFormat="1" ht="15" customHeight="1" x14ac:dyDescent="0.25">
      <c r="A3" s="54" t="s">
        <v>30</v>
      </c>
      <c r="B3" s="54"/>
      <c r="C3" s="65">
        <v>4</v>
      </c>
      <c r="D3" s="52"/>
      <c r="E3" s="52"/>
      <c r="F3" s="66" t="s">
        <v>31</v>
      </c>
      <c r="G3" s="66"/>
      <c r="H3" s="66"/>
      <c r="I3" s="66"/>
      <c r="J3" s="66"/>
      <c r="K3" s="66"/>
      <c r="L3" s="66"/>
      <c r="M3" s="52"/>
      <c r="N3" s="52"/>
      <c r="O3" s="52"/>
      <c r="P3" s="52"/>
    </row>
    <row r="4" spans="1:16" s="62" customFormat="1" ht="15" customHeight="1" x14ac:dyDescent="0.25">
      <c r="A4" s="54" t="s">
        <v>25</v>
      </c>
      <c r="B4" s="54"/>
      <c r="C4" s="67">
        <f>'[1]Uniformat FCI'!C5</f>
        <v>101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6" s="62" customFormat="1" ht="15" customHeight="1" x14ac:dyDescent="0.25">
      <c r="A5" s="68"/>
      <c r="B5" s="68"/>
      <c r="C5" s="53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6" s="62" customFormat="1" ht="15" customHeight="1" x14ac:dyDescent="0.25">
      <c r="A6" s="68" t="s">
        <v>32</v>
      </c>
      <c r="B6" s="68"/>
      <c r="C6" s="53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6" ht="7.5" customHeight="1" x14ac:dyDescent="0.25">
      <c r="A7" s="69"/>
      <c r="B7" s="69"/>
      <c r="C7" s="69"/>
    </row>
    <row r="8" spans="1:16" x14ac:dyDescent="0.25">
      <c r="A8" s="70" t="s">
        <v>33</v>
      </c>
      <c r="B8" s="69"/>
      <c r="C8" s="71">
        <f>'[1]Uniformat FCI'!Q65</f>
        <v>0.29740268721744456</v>
      </c>
    </row>
    <row r="9" spans="1:16" ht="3.75" customHeight="1" x14ac:dyDescent="0.25">
      <c r="A9" s="69"/>
      <c r="B9" s="69"/>
      <c r="C9" s="72"/>
    </row>
    <row r="10" spans="1:16" x14ac:dyDescent="0.25">
      <c r="A10" s="70" t="s">
        <v>34</v>
      </c>
      <c r="B10" s="69"/>
      <c r="C10" s="71" t="str">
        <f>IF(C8&lt;6%,"VERY GOOD",IF(AND(C8&lt;21%,C8&gt;=6%),"GOOD",IF(AND(C8&lt;36%,C8&gt;=21%),"FAIR",IF(AND(C8&lt;51%,C8&gt;=36%),"POOR",IF(C8&gt;50%,"VERY POOR",0)))))</f>
        <v>FAIR</v>
      </c>
    </row>
    <row r="11" spans="1:16" ht="3.75" customHeight="1" x14ac:dyDescent="0.25">
      <c r="A11" s="69"/>
      <c r="B11" s="69"/>
      <c r="C11" s="72"/>
    </row>
    <row r="12" spans="1:16" x14ac:dyDescent="0.25">
      <c r="A12" s="70" t="s">
        <v>35</v>
      </c>
      <c r="B12" s="69"/>
      <c r="C12" s="73">
        <f>'[1]Uniformat FCI'!P65</f>
        <v>5486432.7283171546</v>
      </c>
    </row>
    <row r="13" spans="1:16" ht="3.75" customHeight="1" x14ac:dyDescent="0.25">
      <c r="A13" s="70"/>
      <c r="B13" s="69"/>
      <c r="C13" s="72"/>
    </row>
    <row r="14" spans="1:16" x14ac:dyDescent="0.25">
      <c r="A14" s="70" t="s">
        <v>36</v>
      </c>
      <c r="B14" s="69"/>
      <c r="C14" s="73">
        <f>'[1]Uniformat FCI'!H65</f>
        <v>18447825</v>
      </c>
    </row>
    <row r="15" spans="1:16" ht="3.75" customHeight="1" x14ac:dyDescent="0.25">
      <c r="A15" s="69"/>
      <c r="B15" s="69"/>
      <c r="C15" s="74"/>
    </row>
    <row r="16" spans="1:16" x14ac:dyDescent="0.25">
      <c r="A16" s="70"/>
      <c r="B16" s="69"/>
      <c r="C16" s="74"/>
    </row>
    <row r="17" spans="1:3" ht="15" customHeight="1" x14ac:dyDescent="0.25">
      <c r="A17" s="75" t="s">
        <v>37</v>
      </c>
      <c r="B17" s="69"/>
      <c r="C17" s="74"/>
    </row>
    <row r="18" spans="1:3" ht="7.5" customHeight="1" x14ac:dyDescent="0.25">
      <c r="A18" s="69"/>
      <c r="B18" s="69"/>
      <c r="C18" s="76"/>
    </row>
    <row r="19" spans="1:3" x14ac:dyDescent="0.25">
      <c r="A19" s="70" t="s">
        <v>38</v>
      </c>
      <c r="B19" s="69"/>
      <c r="C19" s="77">
        <f>'[2]Capacity-FQI_K-8'!G34</f>
        <v>0</v>
      </c>
    </row>
    <row r="20" spans="1:3" ht="3.75" customHeight="1" x14ac:dyDescent="0.25">
      <c r="A20" s="69"/>
      <c r="B20" s="69"/>
      <c r="C20" s="74"/>
    </row>
    <row r="21" spans="1:3" x14ac:dyDescent="0.25">
      <c r="A21" s="70" t="s">
        <v>39</v>
      </c>
      <c r="B21" s="69"/>
      <c r="C21" s="77">
        <v>356</v>
      </c>
    </row>
    <row r="22" spans="1:3" ht="3.75" customHeight="1" x14ac:dyDescent="0.25">
      <c r="A22" s="70"/>
      <c r="B22" s="69"/>
      <c r="C22" s="78"/>
    </row>
    <row r="23" spans="1:3" x14ac:dyDescent="0.25">
      <c r="A23" s="70" t="s">
        <v>40</v>
      </c>
      <c r="B23" s="69"/>
      <c r="C23" s="77">
        <v>376</v>
      </c>
    </row>
    <row r="24" spans="1:3" ht="3.75" customHeight="1" x14ac:dyDescent="0.25">
      <c r="A24" s="70"/>
      <c r="B24" s="69"/>
      <c r="C24" s="74"/>
    </row>
    <row r="25" spans="1:3" x14ac:dyDescent="0.25">
      <c r="A25" s="70" t="s">
        <v>41</v>
      </c>
      <c r="B25" s="69"/>
      <c r="C25" s="79">
        <f>'[2]Capacity-FQI_K-8'!G35</f>
        <v>0</v>
      </c>
    </row>
    <row r="26" spans="1:3" ht="3.75" customHeight="1" x14ac:dyDescent="0.25">
      <c r="A26" s="69"/>
      <c r="B26" s="69"/>
      <c r="C26" s="74"/>
    </row>
    <row r="27" spans="1:3" x14ac:dyDescent="0.25">
      <c r="A27" s="69"/>
      <c r="B27" s="69"/>
      <c r="C27" s="74"/>
    </row>
    <row r="28" spans="1:3" ht="15" customHeight="1" x14ac:dyDescent="0.25">
      <c r="A28" s="75" t="s">
        <v>42</v>
      </c>
      <c r="B28" s="69"/>
      <c r="C28" s="74"/>
    </row>
    <row r="29" spans="1:3" ht="7.5" customHeight="1" x14ac:dyDescent="0.25">
      <c r="A29" s="69"/>
      <c r="B29" s="69"/>
      <c r="C29" s="74"/>
    </row>
    <row r="30" spans="1:3" x14ac:dyDescent="0.25">
      <c r="A30" s="70" t="s">
        <v>11</v>
      </c>
      <c r="B30" s="69"/>
      <c r="C30" s="79">
        <f>'Education Adequecy'!G34</f>
        <v>0.93220689191008221</v>
      </c>
    </row>
    <row r="31" spans="1:3" ht="3.75" customHeight="1" x14ac:dyDescent="0.25">
      <c r="A31" s="69"/>
      <c r="B31" s="69"/>
      <c r="C31" s="74"/>
    </row>
    <row r="32" spans="1:3" x14ac:dyDescent="0.25">
      <c r="A32" s="70" t="s">
        <v>43</v>
      </c>
      <c r="B32" s="69"/>
      <c r="C32" s="80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70"/>
      <c r="B33" s="69"/>
      <c r="C33" s="74"/>
    </row>
    <row r="34" spans="1:3" x14ac:dyDescent="0.25">
      <c r="A34" s="70" t="s">
        <v>1</v>
      </c>
      <c r="B34" s="69"/>
      <c r="C34" s="79">
        <f>'Education Adequecy'!G45</f>
        <v>0.63838881118628377</v>
      </c>
    </row>
    <row r="35" spans="1:3" ht="3.75" customHeight="1" x14ac:dyDescent="0.25">
      <c r="A35" s="69"/>
      <c r="B35" s="69"/>
      <c r="C35" s="74"/>
    </row>
    <row r="36" spans="1:3" x14ac:dyDescent="0.25">
      <c r="A36" s="70" t="s">
        <v>44</v>
      </c>
      <c r="B36" s="69"/>
      <c r="C36" s="80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69"/>
      <c r="B37" s="69"/>
      <c r="C37" s="69"/>
    </row>
    <row r="38" spans="1:3" x14ac:dyDescent="0.25">
      <c r="A38" s="69"/>
      <c r="B38" s="69"/>
      <c r="C38" s="69"/>
    </row>
    <row r="39" spans="1:3" x14ac:dyDescent="0.25">
      <c r="A39" s="69"/>
      <c r="B39" s="69"/>
      <c r="C39" s="69"/>
    </row>
    <row r="40" spans="1:3" x14ac:dyDescent="0.25">
      <c r="A40" s="69"/>
      <c r="B40" s="69"/>
      <c r="C40" s="69"/>
    </row>
    <row r="41" spans="1:3" x14ac:dyDescent="0.25">
      <c r="A41" s="69"/>
      <c r="B41" s="69"/>
      <c r="C41" s="69"/>
    </row>
  </sheetData>
  <mergeCells count="7">
    <mergeCell ref="A4:B4"/>
    <mergeCell ref="A1:B1"/>
    <mergeCell ref="C1:L1"/>
    <mergeCell ref="A2:B2"/>
    <mergeCell ref="F2:L2"/>
    <mergeCell ref="A3:B3"/>
    <mergeCell ref="F3:L3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E11" sqref="E11:E33"/>
    </sheetView>
  </sheetViews>
  <sheetFormatPr defaultRowHeight="15" x14ac:dyDescent="0.25"/>
  <cols>
    <col min="1" max="1" width="33" bestFit="1" customWidth="1"/>
    <col min="2" max="2" width="0.7109375" customWidth="1"/>
    <col min="10" max="10" width="9.140625" customWidth="1"/>
  </cols>
  <sheetData>
    <row r="1" spans="1:11" ht="18" x14ac:dyDescent="0.25">
      <c r="A1" s="61" t="s">
        <v>28</v>
      </c>
      <c r="B1" s="61"/>
      <c r="C1" s="61"/>
      <c r="D1" s="61"/>
      <c r="E1" s="61"/>
      <c r="F1" s="61"/>
      <c r="G1" s="61"/>
      <c r="H1" s="60"/>
      <c r="I1" s="60"/>
      <c r="J1" s="60"/>
      <c r="K1" s="60"/>
    </row>
    <row r="2" spans="1:11" ht="18" x14ac:dyDescent="0.25">
      <c r="A2" s="59" t="s">
        <v>27</v>
      </c>
      <c r="B2" s="59"/>
      <c r="C2" s="58" t="str">
        <f>'[1]Uniformat FCI'!C1:G1</f>
        <v>Gladys Hillman-Jones (Off-Line)</v>
      </c>
      <c r="D2" s="58"/>
      <c r="E2" s="58"/>
      <c r="F2" s="58"/>
      <c r="G2" s="58"/>
      <c r="H2" s="57"/>
      <c r="I2" s="57"/>
      <c r="J2" s="57"/>
      <c r="K2" s="56"/>
    </row>
    <row r="3" spans="1:11" x14ac:dyDescent="0.25">
      <c r="A3" s="54" t="s">
        <v>26</v>
      </c>
      <c r="B3" s="54"/>
      <c r="C3" s="55">
        <f>'[1]Uniformat FCI'!C2</f>
        <v>89444</v>
      </c>
      <c r="D3" s="52"/>
      <c r="E3" s="52"/>
      <c r="F3" s="52"/>
      <c r="G3" s="52"/>
      <c r="H3" s="52"/>
      <c r="I3" s="52"/>
      <c r="J3" s="52"/>
      <c r="K3" s="52"/>
    </row>
    <row r="4" spans="1:11" x14ac:dyDescent="0.25">
      <c r="A4" s="54" t="s">
        <v>25</v>
      </c>
      <c r="B4" s="54"/>
      <c r="C4" s="53">
        <f>'[1]Uniformat FCI'!C5</f>
        <v>101</v>
      </c>
      <c r="D4" s="52"/>
      <c r="E4" s="52"/>
      <c r="F4" s="52"/>
      <c r="G4" s="52"/>
      <c r="H4" s="52"/>
      <c r="I4" s="52"/>
      <c r="J4" s="52"/>
      <c r="K4" s="52"/>
    </row>
    <row r="7" spans="1:11" x14ac:dyDescent="0.25">
      <c r="A7" s="48" t="s">
        <v>22</v>
      </c>
      <c r="B7" s="49"/>
      <c r="C7" s="48" t="s">
        <v>24</v>
      </c>
      <c r="D7" s="51" t="s">
        <v>23</v>
      </c>
      <c r="E7" s="51"/>
      <c r="F7" s="51"/>
      <c r="G7" s="50"/>
    </row>
    <row r="8" spans="1:11" ht="16.5" x14ac:dyDescent="0.25">
      <c r="A8" s="48" t="s">
        <v>22</v>
      </c>
      <c r="B8" s="49"/>
      <c r="C8" s="48" t="s">
        <v>21</v>
      </c>
      <c r="D8" s="47" t="s">
        <v>20</v>
      </c>
      <c r="E8" s="47" t="s">
        <v>19</v>
      </c>
      <c r="F8" s="47" t="s">
        <v>18</v>
      </c>
      <c r="G8" s="46" t="s">
        <v>17</v>
      </c>
    </row>
    <row r="9" spans="1:11" ht="3" customHeight="1" x14ac:dyDescent="0.25">
      <c r="A9" s="45"/>
      <c r="B9" s="9"/>
      <c r="C9" s="44"/>
      <c r="D9" s="43"/>
      <c r="E9" s="43"/>
      <c r="F9" s="43"/>
      <c r="G9" s="43"/>
    </row>
    <row r="10" spans="1:11" x14ac:dyDescent="0.25">
      <c r="A10" s="42" t="s">
        <v>16</v>
      </c>
      <c r="B10" s="37"/>
      <c r="C10" s="41"/>
      <c r="D10" s="40"/>
      <c r="E10" s="39"/>
      <c r="F10" s="39"/>
      <c r="G10" s="38"/>
    </row>
    <row r="11" spans="1:11" ht="10.35" customHeight="1" x14ac:dyDescent="0.25">
      <c r="A11" s="33" t="s">
        <v>15</v>
      </c>
      <c r="B11" s="37"/>
      <c r="C11" s="36">
        <v>202</v>
      </c>
      <c r="D11" s="35">
        <v>772</v>
      </c>
      <c r="E11" s="13">
        <v>950</v>
      </c>
      <c r="F11" s="12">
        <f>D11-E11</f>
        <v>-178</v>
      </c>
      <c r="G11" s="34">
        <f>IF(F11&gt;0,1,D11/E11)</f>
        <v>0.81263157894736837</v>
      </c>
    </row>
    <row r="12" spans="1:11" ht="10.35" customHeight="1" x14ac:dyDescent="0.25">
      <c r="A12" s="33" t="s">
        <v>15</v>
      </c>
      <c r="B12" s="32"/>
      <c r="C12" s="36">
        <v>203</v>
      </c>
      <c r="D12" s="35">
        <v>825</v>
      </c>
      <c r="E12" s="13">
        <v>950</v>
      </c>
      <c r="F12" s="12">
        <f>D12-E12</f>
        <v>-125</v>
      </c>
      <c r="G12" s="34">
        <f>IF(F12&gt;0,1,D12/E12)</f>
        <v>0.86842105263157898</v>
      </c>
    </row>
    <row r="13" spans="1:11" ht="10.35" customHeight="1" x14ac:dyDescent="0.25">
      <c r="A13" s="33" t="s">
        <v>15</v>
      </c>
      <c r="B13" s="32"/>
      <c r="C13" s="36">
        <v>205</v>
      </c>
      <c r="D13" s="35">
        <v>802</v>
      </c>
      <c r="E13" s="13">
        <v>950</v>
      </c>
      <c r="F13" s="12">
        <f>D13-E13</f>
        <v>-148</v>
      </c>
      <c r="G13" s="34">
        <f>IF(F13&gt;0,1,D13/E13)</f>
        <v>0.84421052631578952</v>
      </c>
    </row>
    <row r="14" spans="1:11" ht="10.35" customHeight="1" x14ac:dyDescent="0.25">
      <c r="A14" s="33" t="s">
        <v>15</v>
      </c>
      <c r="B14" s="32"/>
      <c r="C14" s="36">
        <v>206</v>
      </c>
      <c r="D14" s="35">
        <v>789</v>
      </c>
      <c r="E14" s="13">
        <v>950</v>
      </c>
      <c r="F14" s="12">
        <f>D14-E14</f>
        <v>-161</v>
      </c>
      <c r="G14" s="34">
        <f>IF(F14&gt;0,1,D14/E14)</f>
        <v>0.83052631578947367</v>
      </c>
    </row>
    <row r="15" spans="1:11" ht="10.35" customHeight="1" x14ac:dyDescent="0.25">
      <c r="A15" s="33" t="s">
        <v>15</v>
      </c>
      <c r="B15" s="32"/>
      <c r="C15" s="36">
        <v>207</v>
      </c>
      <c r="D15" s="35">
        <v>936</v>
      </c>
      <c r="E15" s="13">
        <v>950</v>
      </c>
      <c r="F15" s="12">
        <f>D15-E15</f>
        <v>-14</v>
      </c>
      <c r="G15" s="34">
        <f>IF(F15&gt;0,1,D15/E15)</f>
        <v>0.98526315789473684</v>
      </c>
    </row>
    <row r="16" spans="1:11" ht="10.35" customHeight="1" x14ac:dyDescent="0.25">
      <c r="A16" s="33" t="s">
        <v>14</v>
      </c>
      <c r="B16" s="32"/>
      <c r="C16" s="36">
        <v>301</v>
      </c>
      <c r="D16" s="35">
        <v>825</v>
      </c>
      <c r="E16" s="13">
        <v>850</v>
      </c>
      <c r="F16" s="12">
        <f>D16-E16</f>
        <v>-25</v>
      </c>
      <c r="G16" s="34">
        <f>IF(F16&gt;0,1,D16/E16)</f>
        <v>0.97058823529411764</v>
      </c>
    </row>
    <row r="17" spans="1:7" ht="10.35" customHeight="1" x14ac:dyDescent="0.25">
      <c r="A17" s="33" t="s">
        <v>14</v>
      </c>
      <c r="B17" s="32"/>
      <c r="C17" s="36">
        <v>302</v>
      </c>
      <c r="D17" s="35">
        <v>910</v>
      </c>
      <c r="E17" s="13">
        <v>850</v>
      </c>
      <c r="F17" s="12">
        <f>D17-E17</f>
        <v>60</v>
      </c>
      <c r="G17" s="34">
        <f>IF(F17&gt;0,1,D17/E17)</f>
        <v>1</v>
      </c>
    </row>
    <row r="18" spans="1:7" ht="10.35" customHeight="1" x14ac:dyDescent="0.25">
      <c r="A18" s="33" t="s">
        <v>14</v>
      </c>
      <c r="B18" s="32"/>
      <c r="C18" s="36">
        <v>303</v>
      </c>
      <c r="D18" s="35">
        <v>677</v>
      </c>
      <c r="E18" s="13">
        <v>850</v>
      </c>
      <c r="F18" s="12">
        <f>D18-E18</f>
        <v>-173</v>
      </c>
      <c r="G18" s="34">
        <f>IF(F18&gt;0,1,D18/E18)</f>
        <v>0.79647058823529415</v>
      </c>
    </row>
    <row r="19" spans="1:7" ht="10.35" customHeight="1" x14ac:dyDescent="0.25">
      <c r="A19" s="33" t="s">
        <v>14</v>
      </c>
      <c r="B19" s="32"/>
      <c r="C19" s="36">
        <v>304</v>
      </c>
      <c r="D19" s="35">
        <v>833</v>
      </c>
      <c r="E19" s="13">
        <v>850</v>
      </c>
      <c r="F19" s="12">
        <f>D19-E19</f>
        <v>-17</v>
      </c>
      <c r="G19" s="34">
        <f>IF(F19&gt;0,1,D19/E19)</f>
        <v>0.98</v>
      </c>
    </row>
    <row r="20" spans="1:7" ht="10.35" customHeight="1" x14ac:dyDescent="0.25">
      <c r="A20" s="33" t="s">
        <v>14</v>
      </c>
      <c r="B20" s="32"/>
      <c r="C20" s="36">
        <v>305</v>
      </c>
      <c r="D20" s="35">
        <v>783</v>
      </c>
      <c r="E20" s="13">
        <v>850</v>
      </c>
      <c r="F20" s="12">
        <f>D20-E20</f>
        <v>-67</v>
      </c>
      <c r="G20" s="34">
        <f>IF(F20&gt;0,1,D20/E20)</f>
        <v>0.92117647058823526</v>
      </c>
    </row>
    <row r="21" spans="1:7" ht="10.35" customHeight="1" x14ac:dyDescent="0.25">
      <c r="A21" s="33" t="s">
        <v>14</v>
      </c>
      <c r="B21" s="32"/>
      <c r="C21" s="36">
        <v>306</v>
      </c>
      <c r="D21" s="35">
        <v>813</v>
      </c>
      <c r="E21" s="13">
        <v>850</v>
      </c>
      <c r="F21" s="12">
        <f>D21-E21</f>
        <v>-37</v>
      </c>
      <c r="G21" s="34">
        <f>IF(F21&gt;0,1,D21/E21)</f>
        <v>0.95647058823529407</v>
      </c>
    </row>
    <row r="22" spans="1:7" ht="10.35" customHeight="1" x14ac:dyDescent="0.25">
      <c r="A22" s="33" t="s">
        <v>14</v>
      </c>
      <c r="B22" s="32"/>
      <c r="C22" s="36">
        <v>307</v>
      </c>
      <c r="D22" s="35">
        <v>887</v>
      </c>
      <c r="E22" s="13">
        <v>850</v>
      </c>
      <c r="F22" s="12">
        <f>D22-E22</f>
        <v>37</v>
      </c>
      <c r="G22" s="34">
        <f>IF(F22&gt;0,1,D22/E22)</f>
        <v>1</v>
      </c>
    </row>
    <row r="23" spans="1:7" ht="10.35" customHeight="1" x14ac:dyDescent="0.25">
      <c r="A23" s="33" t="s">
        <v>14</v>
      </c>
      <c r="B23" s="32"/>
      <c r="C23" s="36">
        <v>309</v>
      </c>
      <c r="D23" s="35">
        <v>1050</v>
      </c>
      <c r="E23" s="13">
        <v>850</v>
      </c>
      <c r="F23" s="12">
        <f>D23-E23</f>
        <v>200</v>
      </c>
      <c r="G23" s="34">
        <f>IF(F23&gt;0,1,D23/E23)</f>
        <v>1</v>
      </c>
    </row>
    <row r="24" spans="1:7" ht="10.35" customHeight="1" x14ac:dyDescent="0.25">
      <c r="A24" s="33" t="s">
        <v>13</v>
      </c>
      <c r="B24" s="32"/>
      <c r="C24" s="36">
        <v>401</v>
      </c>
      <c r="D24" s="35">
        <v>829</v>
      </c>
      <c r="E24" s="13">
        <v>800</v>
      </c>
      <c r="F24" s="12">
        <f>D24-E24</f>
        <v>29</v>
      </c>
      <c r="G24" s="34">
        <f>IF(F24&gt;0,1,D24/E24)</f>
        <v>1</v>
      </c>
    </row>
    <row r="25" spans="1:7" ht="10.35" customHeight="1" x14ac:dyDescent="0.25">
      <c r="A25" s="33" t="s">
        <v>13</v>
      </c>
      <c r="B25" s="32"/>
      <c r="C25" s="36">
        <v>402</v>
      </c>
      <c r="D25" s="35">
        <v>803</v>
      </c>
      <c r="E25" s="13">
        <v>800</v>
      </c>
      <c r="F25" s="12">
        <f>D25-E25</f>
        <v>3</v>
      </c>
      <c r="G25" s="34">
        <f>IF(F25&gt;0,1,D25/E25)</f>
        <v>1</v>
      </c>
    </row>
    <row r="26" spans="1:7" ht="10.35" customHeight="1" x14ac:dyDescent="0.25">
      <c r="A26" s="33" t="s">
        <v>13</v>
      </c>
      <c r="B26" s="32"/>
      <c r="C26" s="36">
        <v>403</v>
      </c>
      <c r="D26" s="35">
        <v>775</v>
      </c>
      <c r="E26" s="13">
        <v>800</v>
      </c>
      <c r="F26" s="12">
        <f>D26-E26</f>
        <v>-25</v>
      </c>
      <c r="G26" s="34">
        <f>IF(F26&gt;0,1,D26/E26)</f>
        <v>0.96875</v>
      </c>
    </row>
    <row r="27" spans="1:7" ht="10.35" customHeight="1" x14ac:dyDescent="0.25">
      <c r="A27" s="33" t="s">
        <v>13</v>
      </c>
      <c r="B27" s="32"/>
      <c r="C27" s="36">
        <v>404</v>
      </c>
      <c r="D27" s="35">
        <v>833</v>
      </c>
      <c r="E27" s="13">
        <v>800</v>
      </c>
      <c r="F27" s="12">
        <f>D27-E27</f>
        <v>33</v>
      </c>
      <c r="G27" s="34">
        <f>IF(F27&gt;0,1,D27/E27)</f>
        <v>1</v>
      </c>
    </row>
    <row r="28" spans="1:7" ht="10.35" customHeight="1" x14ac:dyDescent="0.25">
      <c r="A28" s="33" t="s">
        <v>13</v>
      </c>
      <c r="B28" s="32"/>
      <c r="C28" s="36">
        <v>405</v>
      </c>
      <c r="D28" s="35">
        <v>843</v>
      </c>
      <c r="E28" s="13">
        <v>800</v>
      </c>
      <c r="F28" s="12">
        <f>D28-E28</f>
        <v>43</v>
      </c>
      <c r="G28" s="34">
        <f>IF(F28&gt;0,1,D28/E28)</f>
        <v>1</v>
      </c>
    </row>
    <row r="29" spans="1:7" ht="10.35" customHeight="1" x14ac:dyDescent="0.25">
      <c r="A29" s="33" t="s">
        <v>13</v>
      </c>
      <c r="B29" s="32"/>
      <c r="C29" s="36">
        <v>406</v>
      </c>
      <c r="D29" s="35">
        <v>757</v>
      </c>
      <c r="E29" s="13">
        <v>800</v>
      </c>
      <c r="F29" s="12">
        <f>D29-E29</f>
        <v>-43</v>
      </c>
      <c r="G29" s="34">
        <f>IF(F29&gt;0,1,D29/E29)</f>
        <v>0.94625000000000004</v>
      </c>
    </row>
    <row r="30" spans="1:7" ht="10.35" customHeight="1" x14ac:dyDescent="0.25">
      <c r="A30" s="33" t="s">
        <v>13</v>
      </c>
      <c r="B30" s="32"/>
      <c r="C30" s="36">
        <v>407</v>
      </c>
      <c r="D30" s="35">
        <v>883</v>
      </c>
      <c r="E30" s="13">
        <v>800</v>
      </c>
      <c r="F30" s="12">
        <f>D30-E30</f>
        <v>83</v>
      </c>
      <c r="G30" s="34">
        <f>IF(F30&gt;0,1,D30/E30)</f>
        <v>1</v>
      </c>
    </row>
    <row r="31" spans="1:7" ht="10.35" customHeight="1" x14ac:dyDescent="0.25">
      <c r="A31" s="33" t="s">
        <v>13</v>
      </c>
      <c r="B31" s="32"/>
      <c r="C31" s="36">
        <v>421</v>
      </c>
      <c r="D31" s="35">
        <v>624</v>
      </c>
      <c r="E31" s="13">
        <v>800</v>
      </c>
      <c r="F31" s="12">
        <f>D31-E31</f>
        <v>-176</v>
      </c>
      <c r="G31" s="34">
        <f>IF(F31&gt;0,1,D31/E31)</f>
        <v>0.78</v>
      </c>
    </row>
    <row r="32" spans="1:7" ht="10.35" customHeight="1" x14ac:dyDescent="0.25">
      <c r="A32" s="33" t="s">
        <v>13</v>
      </c>
      <c r="B32" s="32"/>
      <c r="C32" s="36">
        <v>422</v>
      </c>
      <c r="D32" s="35">
        <v>936</v>
      </c>
      <c r="E32" s="13">
        <v>800</v>
      </c>
      <c r="F32" s="12">
        <f>D32-E32</f>
        <v>136</v>
      </c>
      <c r="G32" s="34">
        <f>IF(F32&gt;0,1,D32/E32)</f>
        <v>1</v>
      </c>
    </row>
    <row r="33" spans="1:7" ht="10.35" customHeight="1" thickBot="1" x14ac:dyDescent="0.3">
      <c r="A33" s="33" t="s">
        <v>12</v>
      </c>
      <c r="B33" s="32"/>
      <c r="C33" s="31">
        <v>208</v>
      </c>
      <c r="D33" s="30">
        <v>624</v>
      </c>
      <c r="E33" s="13">
        <v>800</v>
      </c>
      <c r="F33" s="29">
        <f>D33-E33</f>
        <v>-176</v>
      </c>
      <c r="G33" s="28">
        <f>IF(F33&gt;0,1,D33/E33)</f>
        <v>0.78</v>
      </c>
    </row>
    <row r="34" spans="1:7" ht="15.75" thickBot="1" x14ac:dyDescent="0.3">
      <c r="A34" s="27"/>
      <c r="B34" s="26"/>
      <c r="C34" s="25" t="s">
        <v>11</v>
      </c>
      <c r="D34" s="4"/>
      <c r="E34" s="4"/>
      <c r="F34" s="4"/>
      <c r="G34" s="1">
        <f>AVERAGE(G11:G33)</f>
        <v>0.93220689191008221</v>
      </c>
    </row>
    <row r="35" spans="1:7" ht="10.35" customHeight="1" x14ac:dyDescent="0.25">
      <c r="A35" s="24"/>
      <c r="B35" s="20"/>
      <c r="C35" s="23"/>
      <c r="D35" s="23"/>
      <c r="E35" s="22"/>
      <c r="F35" s="22"/>
      <c r="G35" s="22"/>
    </row>
    <row r="36" spans="1:7" ht="3" customHeight="1" x14ac:dyDescent="0.25">
      <c r="A36" s="21"/>
      <c r="B36" s="20"/>
      <c r="C36" s="19"/>
      <c r="D36" s="19"/>
      <c r="E36" s="19"/>
      <c r="F36" s="19"/>
      <c r="G36" s="19"/>
    </row>
    <row r="37" spans="1:7" x14ac:dyDescent="0.25">
      <c r="A37" s="18" t="s">
        <v>10</v>
      </c>
      <c r="B37" s="9"/>
      <c r="C37" s="17"/>
      <c r="D37" s="16"/>
      <c r="E37" s="16"/>
      <c r="F37" s="16"/>
      <c r="G37" s="15"/>
    </row>
    <row r="38" spans="1:7" ht="10.35" customHeight="1" x14ac:dyDescent="0.25">
      <c r="A38" s="10" t="s">
        <v>9</v>
      </c>
      <c r="B38" s="9"/>
      <c r="C38" s="14" t="s">
        <v>2</v>
      </c>
      <c r="D38" s="13">
        <v>4505</v>
      </c>
      <c r="E38" s="13">
        <v>8100</v>
      </c>
      <c r="F38" s="12">
        <f>D38-E38</f>
        <v>-3595</v>
      </c>
      <c r="G38" s="11">
        <f>IF(F38&gt;0,1,D38/E38)</f>
        <v>0.5561728395061728</v>
      </c>
    </row>
    <row r="39" spans="1:7" ht="10.35" customHeight="1" x14ac:dyDescent="0.25">
      <c r="A39" s="10" t="s">
        <v>8</v>
      </c>
      <c r="B39" s="9"/>
      <c r="C39" s="14" t="s">
        <v>2</v>
      </c>
      <c r="D39" s="13">
        <v>2018</v>
      </c>
      <c r="E39" s="13">
        <v>6100</v>
      </c>
      <c r="F39" s="12">
        <f>D39-E39</f>
        <v>-4082</v>
      </c>
      <c r="G39" s="11">
        <f>IF(F39&gt;0,1,D39/E39)</f>
        <v>0.33081967213114755</v>
      </c>
    </row>
    <row r="40" spans="1:7" ht="10.35" customHeight="1" x14ac:dyDescent="0.25">
      <c r="A40" s="10" t="s">
        <v>7</v>
      </c>
      <c r="B40" s="9"/>
      <c r="C40" s="14" t="s">
        <v>2</v>
      </c>
      <c r="D40" s="13">
        <v>4455</v>
      </c>
      <c r="E40" s="13">
        <v>9600</v>
      </c>
      <c r="F40" s="12">
        <f>D40-E40</f>
        <v>-5145</v>
      </c>
      <c r="G40" s="11">
        <f>IF(F40&gt;0,1,D40/E40)</f>
        <v>0.46406249999999999</v>
      </c>
    </row>
    <row r="41" spans="1:7" ht="10.35" customHeight="1" x14ac:dyDescent="0.25">
      <c r="A41" s="10" t="s">
        <v>6</v>
      </c>
      <c r="B41" s="9"/>
      <c r="C41" s="14" t="s">
        <v>2</v>
      </c>
      <c r="D41" s="13">
        <v>3799</v>
      </c>
      <c r="E41" s="13">
        <v>1350</v>
      </c>
      <c r="F41" s="12">
        <f>D41-E41</f>
        <v>2449</v>
      </c>
      <c r="G41" s="11">
        <f>IF(F41&gt;0,1,D41/E41)</f>
        <v>1</v>
      </c>
    </row>
    <row r="42" spans="1:7" ht="10.35" customHeight="1" x14ac:dyDescent="0.25">
      <c r="A42" s="10" t="s">
        <v>5</v>
      </c>
      <c r="B42" s="9"/>
      <c r="C42" s="14" t="s">
        <v>2</v>
      </c>
      <c r="D42" s="13">
        <v>1267</v>
      </c>
      <c r="E42" s="13">
        <v>2000</v>
      </c>
      <c r="F42" s="12">
        <f>D42-E42</f>
        <v>-733</v>
      </c>
      <c r="G42" s="11">
        <f>IF(F42&gt;0,1,D42/E42)</f>
        <v>0.63349999999999995</v>
      </c>
    </row>
    <row r="43" spans="1:7" ht="10.35" customHeight="1" x14ac:dyDescent="0.25">
      <c r="A43" s="10" t="s">
        <v>4</v>
      </c>
      <c r="B43" s="9"/>
      <c r="C43" s="14" t="s">
        <v>2</v>
      </c>
      <c r="D43" s="13">
        <v>1062</v>
      </c>
      <c r="E43" s="13">
        <v>950</v>
      </c>
      <c r="F43" s="12">
        <f>D43-E43</f>
        <v>112</v>
      </c>
      <c r="G43" s="11">
        <f>IF(F43&gt;0,1,D43/E43)</f>
        <v>1</v>
      </c>
    </row>
    <row r="44" spans="1:7" ht="10.35" customHeight="1" thickBot="1" x14ac:dyDescent="0.3">
      <c r="A44" s="10" t="s">
        <v>3</v>
      </c>
      <c r="B44" s="9"/>
      <c r="C44" s="8" t="s">
        <v>2</v>
      </c>
      <c r="D44" s="7">
        <v>1162</v>
      </c>
      <c r="E44" s="7">
        <v>2400</v>
      </c>
      <c r="F44" s="6">
        <f>D44-E44</f>
        <v>-1238</v>
      </c>
      <c r="G44" s="5">
        <f>IF(F44&gt;0,1,D44/E44)</f>
        <v>0.48416666666666669</v>
      </c>
    </row>
    <row r="45" spans="1:7" ht="15.75" thickBot="1" x14ac:dyDescent="0.3">
      <c r="C45" s="4" t="s">
        <v>1</v>
      </c>
      <c r="D45" s="4"/>
      <c r="E45" s="4"/>
      <c r="F45" s="4"/>
      <c r="G45" s="3">
        <f>AVERAGE(G38:G44)</f>
        <v>0.63838881118628377</v>
      </c>
    </row>
    <row r="46" spans="1:7" ht="3" customHeight="1" thickBot="1" x14ac:dyDescent="0.3"/>
    <row r="47" spans="1:7" ht="15.75" thickBot="1" x14ac:dyDescent="0.3">
      <c r="C47" s="2" t="s">
        <v>0</v>
      </c>
      <c r="D47" s="2"/>
      <c r="E47" s="2"/>
      <c r="F47" s="2"/>
      <c r="G47" s="1">
        <f>AVERAGE(G45,G34)</f>
        <v>0.78529785154818299</v>
      </c>
    </row>
  </sheetData>
  <mergeCells count="16">
    <mergeCell ref="A7:A8"/>
    <mergeCell ref="B7:B8"/>
    <mergeCell ref="C7:C8"/>
    <mergeCell ref="D7:G7"/>
    <mergeCell ref="A2:B2"/>
    <mergeCell ref="C2:G2"/>
    <mergeCell ref="A1:G1"/>
    <mergeCell ref="A3:B3"/>
    <mergeCell ref="A4:B4"/>
    <mergeCell ref="C45:F45"/>
    <mergeCell ref="C47:F47"/>
    <mergeCell ref="A35:B36"/>
    <mergeCell ref="C36:G36"/>
    <mergeCell ref="C9:G9"/>
    <mergeCell ref="B12:B34"/>
    <mergeCell ref="C34:F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2013-03-11T17:10:20Z</dcterms:created>
  <dcterms:modified xsi:type="dcterms:W3CDTF">2013-03-11T17:10:46Z</dcterms:modified>
</cp:coreProperties>
</file>