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 s="1"/>
  <c r="F15" i="1"/>
  <c r="G15" i="1"/>
  <c r="F16" i="1"/>
  <c r="G16" i="1"/>
  <c r="F17" i="1"/>
  <c r="G17" i="1" s="1"/>
  <c r="F18" i="1"/>
  <c r="G18" i="1" s="1"/>
  <c r="F19" i="1"/>
  <c r="G19" i="1"/>
  <c r="F20" i="1"/>
  <c r="G20" i="1"/>
  <c r="F21" i="1"/>
  <c r="G21" i="1" s="1"/>
  <c r="F22" i="1"/>
  <c r="G22" i="1" s="1"/>
  <c r="F23" i="1"/>
  <c r="G23" i="1"/>
  <c r="F24" i="1"/>
  <c r="G24" i="1"/>
  <c r="F25" i="1"/>
  <c r="G25" i="1" s="1"/>
  <c r="F26" i="1"/>
  <c r="G26" i="1" s="1"/>
  <c r="F27" i="1"/>
  <c r="G27" i="1"/>
  <c r="F28" i="1"/>
  <c r="G28" i="1"/>
  <c r="F29" i="1"/>
  <c r="G29" i="1" s="1"/>
  <c r="F30" i="1"/>
  <c r="G30" i="1" s="1"/>
  <c r="F31" i="1"/>
  <c r="G31" i="1"/>
  <c r="F32" i="1"/>
  <c r="G32" i="1"/>
  <c r="F33" i="1"/>
  <c r="G33" i="1" s="1"/>
  <c r="F34" i="1"/>
  <c r="G34" i="1" s="1"/>
  <c r="F35" i="1"/>
  <c r="G35" i="1"/>
  <c r="F36" i="1"/>
  <c r="G36" i="1"/>
  <c r="F37" i="1"/>
  <c r="G37" i="1" s="1"/>
  <c r="F38" i="1"/>
  <c r="G38" i="1" s="1"/>
  <c r="F39" i="1"/>
  <c r="G39" i="1"/>
  <c r="F40" i="1"/>
  <c r="G40" i="1"/>
  <c r="F41" i="1"/>
  <c r="G41" i="1" s="1"/>
  <c r="F42" i="1"/>
  <c r="G42" i="1" s="1"/>
  <c r="F43" i="1"/>
  <c r="G43" i="1"/>
  <c r="F44" i="1"/>
  <c r="G44" i="1"/>
  <c r="F45" i="1"/>
  <c r="G45" i="1" s="1"/>
  <c r="F46" i="1"/>
  <c r="G46" i="1" s="1"/>
  <c r="F47" i="1"/>
  <c r="G47" i="1"/>
  <c r="F52" i="1"/>
  <c r="G52" i="1"/>
  <c r="G58" i="1" s="1"/>
  <c r="F53" i="1"/>
  <c r="G53" i="1" s="1"/>
  <c r="F54" i="1"/>
  <c r="G54" i="1"/>
  <c r="F55" i="1"/>
  <c r="G55" i="1" s="1"/>
  <c r="F56" i="1"/>
  <c r="G56" i="1"/>
  <c r="F57" i="1"/>
  <c r="G57" i="1" s="1"/>
  <c r="G48" i="1" l="1"/>
  <c r="G60" i="1" s="1"/>
</calcChain>
</file>

<file path=xl/sharedStrings.xml><?xml version="1.0" encoding="utf-8"?>
<sst xmlns="http://schemas.openxmlformats.org/spreadsheetml/2006/main" count="88" uniqueCount="41">
  <si>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</si>
  <si>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</si>
  <si>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</si>
  <si>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</si>
  <si>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</si>
  <si>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</si>
  <si>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 xml:space="preserve">Media Center </t>
  </si>
  <si>
    <t>Phys. Ed.</t>
  </si>
  <si>
    <t>Food Services</t>
  </si>
  <si>
    <t>Specialized  Spaces:</t>
  </si>
  <si>
    <t xml:space="preserve">Classroom Adequacy % Score =  </t>
  </si>
  <si>
    <t>General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</si>
  <si>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</si>
  <si>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</si>
  <si>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</si>
  <si>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</si>
  <si>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</si>
  <si>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</si>
  <si>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</si>
  <si>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</si>
  <si>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</si>
  <si>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</si>
  <si>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</si>
  <si>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</si>
  <si>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</si>
  <si>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</si>
  <si>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</si>
  <si>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Sub B + 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</si>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</sst>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9" fillId="0" borderId="21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9" fillId="0" borderId="9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9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10" fillId="0" borderId="0" xfId="1" applyNumberFormat="1" applyFont="1" applyAlignment="1">
      <alignment horizontal="left" wrapText="1"/>
    </xf>
    <xf numFmtId="1" fontId="10" fillId="0" borderId="0" xfId="1" applyNumberFormat="1" applyFont="1" applyAlignment="1">
      <alignment horizontal="center" vertical="top" wrapText="1"/>
    </xf>
    <xf numFmtId="0" fontId="11" fillId="0" borderId="0" xfId="6" applyFont="1" applyAlignment="1">
      <alignment horizontal="right"/>
    </xf>
    <xf numFmtId="0" fontId="10" fillId="0" borderId="0" xfId="1" applyNumberFormat="1" applyFont="1" applyAlignment="1">
      <alignment horizontal="center" vertical="top" wrapText="1"/>
    </xf>
    <xf numFmtId="9" fontId="0" fillId="0" borderId="0" xfId="7" applyFont="1"/>
    <xf numFmtId="0" fontId="10" fillId="0" borderId="0" xfId="6" applyAlignment="1">
      <alignment horizontal="left" wrapText="1"/>
    </xf>
    <xf numFmtId="0" fontId="12" fillId="0" borderId="0" xfId="6" applyFont="1" applyAlignment="1">
      <alignment horizontal="left" wrapText="1"/>
    </xf>
    <xf numFmtId="0" fontId="13" fillId="0" borderId="0" xfId="6" applyFont="1" applyAlignment="1">
      <alignment horizontal="right"/>
    </xf>
    <xf numFmtId="0" fontId="3" fillId="0" borderId="0" xfId="4"/>
    <xf numFmtId="0" fontId="14" fillId="0" borderId="0" xfId="6" applyFont="1" applyAlignment="1">
      <alignment horizontal="left"/>
    </xf>
    <xf numFmtId="0" fontId="15" fillId="0" borderId="0" xfId="6" applyFont="1" applyAlignment="1">
      <alignment horizontal="right"/>
    </xf>
    <xf numFmtId="0" fontId="10" fillId="0" borderId="0" xfId="6"/>
    <xf numFmtId="165" fontId="10" fillId="0" borderId="0" xfId="1" applyNumberFormat="1" applyFont="1" applyAlignment="1">
      <alignment horizontal="right" vertical="top" wrapText="1"/>
    </xf>
    <xf numFmtId="0" fontId="10" fillId="0" borderId="0" xfId="1" applyNumberFormat="1" applyFont="1" applyAlignment="1">
      <alignment horizontal="right" vertical="top" wrapText="1"/>
    </xf>
    <xf numFmtId="1" fontId="10" fillId="0" borderId="0" xfId="1" applyNumberFormat="1" applyFont="1" applyAlignment="1">
      <alignment horizontal="right" vertical="top" wrapText="1"/>
    </xf>
    <xf numFmtId="0" fontId="11" fillId="0" borderId="0" xfId="6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15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5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5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5" xfId="3" applyFont="1" applyBorder="1"/>
    <xf numFmtId="9" fontId="17" fillId="0" borderId="15" xfId="3" applyFont="1" applyBorder="1" applyAlignment="1">
      <alignment horizontal="right"/>
    </xf>
    <xf numFmtId="0" fontId="17" fillId="0" borderId="1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eveland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Cleveland</v>
          </cell>
        </row>
        <row r="2">
          <cell r="C2">
            <v>76515</v>
          </cell>
        </row>
        <row r="5">
          <cell r="C5">
            <v>100</v>
          </cell>
        </row>
        <row r="65">
          <cell r="H65">
            <v>15781218.75</v>
          </cell>
          <cell r="P65">
            <v>5928581.6713030133</v>
          </cell>
          <cell r="Q65">
            <v>0.37567324585137085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4.140625" style="64" customWidth="1"/>
    <col min="4" max="4" width="7.42578125" style="64" customWidth="1"/>
    <col min="5" max="5" width="8.710937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7" customFormat="1" ht="20.25" customHeight="1" x14ac:dyDescent="0.3">
      <c r="A1" s="63" t="s">
        <v>23</v>
      </c>
      <c r="B1" s="63"/>
      <c r="C1" s="62" t="str">
        <f>'[1]Uniformat FCI'!C1:G1</f>
        <v>Cleveland</v>
      </c>
      <c r="D1" s="62"/>
      <c r="E1" s="62"/>
      <c r="F1" s="66" t="s">
        <v>25</v>
      </c>
      <c r="G1" s="66"/>
      <c r="H1" s="66"/>
      <c r="I1" s="66"/>
      <c r="J1" s="66"/>
      <c r="K1" s="66"/>
      <c r="L1" s="66"/>
      <c r="M1" s="61"/>
      <c r="N1" s="61"/>
      <c r="O1" s="61"/>
      <c r="P1" s="60"/>
    </row>
    <row r="2" spans="1:16" s="67" customFormat="1" ht="15" customHeight="1" x14ac:dyDescent="0.25">
      <c r="A2" s="58" t="s">
        <v>22</v>
      </c>
      <c r="B2" s="58"/>
      <c r="C2" s="68">
        <f>'[1]Uniformat FCI'!C2</f>
        <v>76515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7" customFormat="1" ht="15" customHeight="1" x14ac:dyDescent="0.25">
      <c r="A3" s="58" t="s">
        <v>26</v>
      </c>
      <c r="B3" s="58"/>
      <c r="C3" s="69" t="s">
        <v>27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7" customFormat="1" ht="15" customHeight="1" x14ac:dyDescent="0.25">
      <c r="A4" s="58" t="s">
        <v>21</v>
      </c>
      <c r="B4" s="58"/>
      <c r="C4" s="70">
        <f>'[1]Uniformat FCI'!C5</f>
        <v>100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7" customFormat="1" ht="15" customHeight="1" x14ac:dyDescent="0.25">
      <c r="A6" s="71" t="s">
        <v>28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29</v>
      </c>
      <c r="B8" s="72"/>
      <c r="C8" s="74">
        <f>'[1]Uniformat FCI'!Q65</f>
        <v>0.37567324585137085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30</v>
      </c>
      <c r="B10" s="72"/>
      <c r="C10" s="74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31</v>
      </c>
      <c r="B12" s="72"/>
      <c r="C12" s="76">
        <f>'[1]Uniformat FCI'!P65</f>
        <v>5928581.6713030133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32</v>
      </c>
      <c r="B14" s="72"/>
      <c r="C14" s="76">
        <f>'[1]Uniformat FCI'!H65</f>
        <v>15781218.75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33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34</v>
      </c>
      <c r="B19" s="72"/>
      <c r="C19" s="80">
        <v>445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35</v>
      </c>
      <c r="B21" s="72"/>
      <c r="C21" s="80">
        <v>373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36</v>
      </c>
      <c r="B23" s="72"/>
      <c r="C23" s="80">
        <v>665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37</v>
      </c>
      <c r="B25" s="72"/>
      <c r="C25" s="82">
        <f>C19/C23</f>
        <v>0.66917293233082709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38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10</v>
      </c>
      <c r="B30" s="72"/>
      <c r="C30" s="83">
        <f>'Education Adequecy'!G48</f>
        <v>0.96492845786963455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39</v>
      </c>
      <c r="B32" s="72"/>
      <c r="C32" s="84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Adequecy'!G58</f>
        <v>0.57874270348444989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40</v>
      </c>
      <c r="B36" s="72"/>
      <c r="C36" s="84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H16" sqref="H16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5" t="s">
        <v>24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23</v>
      </c>
      <c r="B2" s="63"/>
      <c r="C2" s="62" t="str">
        <f>'[1]Uniformat FCI'!C1:G1</f>
        <v>Cleveland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22</v>
      </c>
      <c r="B3" s="58"/>
      <c r="C3" s="59">
        <f>'[1]Uniformat FCI'!C2</f>
        <v>76515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21</v>
      </c>
      <c r="B4" s="58"/>
      <c r="C4" s="57">
        <f>'[1]Uniformat FCI'!C5</f>
        <v>100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18</v>
      </c>
      <c r="B7" s="53"/>
      <c r="C7" s="52" t="s">
        <v>20</v>
      </c>
      <c r="D7" s="55" t="s">
        <v>19</v>
      </c>
      <c r="E7" s="55"/>
      <c r="F7" s="55"/>
      <c r="G7" s="54"/>
    </row>
    <row r="8" spans="1:11" ht="16.5" x14ac:dyDescent="0.25">
      <c r="A8" s="52" t="s">
        <v>18</v>
      </c>
      <c r="B8" s="53"/>
      <c r="C8" s="52" t="s">
        <v>17</v>
      </c>
      <c r="D8" s="51" t="s">
        <v>16</v>
      </c>
      <c r="E8" s="51" t="s">
        <v>15</v>
      </c>
      <c r="F8" s="51" t="s">
        <v>14</v>
      </c>
      <c r="G8" s="50" t="s">
        <v>13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12</v>
      </c>
      <c r="B10" s="44"/>
      <c r="C10" s="43"/>
      <c r="D10" s="42"/>
      <c r="E10" s="41"/>
      <c r="F10" s="41"/>
      <c r="G10" s="40"/>
    </row>
    <row r="11" spans="1:11" ht="10.35" customHeight="1" x14ac:dyDescent="0.25">
      <c r="A11" s="35" t="s">
        <v>11</v>
      </c>
      <c r="B11" s="39"/>
      <c r="C11" s="38">
        <v>1</v>
      </c>
      <c r="D11" s="37">
        <v>1211</v>
      </c>
      <c r="E11" s="14">
        <v>850</v>
      </c>
      <c r="F11" s="13">
        <f>D11-E11</f>
        <v>361</v>
      </c>
      <c r="G11" s="36">
        <f>IF(F11&gt;0,1,D11/E11)</f>
        <v>1</v>
      </c>
    </row>
    <row r="12" spans="1:11" ht="10.35" customHeight="1" x14ac:dyDescent="0.25">
      <c r="A12" s="35" t="s">
        <v>11</v>
      </c>
      <c r="B12" s="34"/>
      <c r="C12" s="38">
        <v>3</v>
      </c>
      <c r="D12" s="37">
        <v>718</v>
      </c>
      <c r="E12" s="14">
        <v>850</v>
      </c>
      <c r="F12" s="13">
        <f>D12-E12</f>
        <v>-132</v>
      </c>
      <c r="G12" s="36">
        <f>IF(F12&gt;0,1,D12/E12)</f>
        <v>0.8447058823529412</v>
      </c>
    </row>
    <row r="13" spans="1:11" ht="10.35" customHeight="1" x14ac:dyDescent="0.25">
      <c r="A13" s="35" t="s">
        <v>11</v>
      </c>
      <c r="B13" s="34"/>
      <c r="C13" s="38">
        <v>4</v>
      </c>
      <c r="D13" s="37">
        <v>879</v>
      </c>
      <c r="E13" s="14">
        <v>850</v>
      </c>
      <c r="F13" s="13">
        <f>D13-E13</f>
        <v>29</v>
      </c>
      <c r="G13" s="36">
        <f>IF(F13&gt;0,1,D13/E13)</f>
        <v>1</v>
      </c>
    </row>
    <row r="14" spans="1:11" ht="10.35" customHeight="1" x14ac:dyDescent="0.25">
      <c r="A14" s="35" t="s">
        <v>11</v>
      </c>
      <c r="B14" s="34"/>
      <c r="C14" s="38">
        <v>7</v>
      </c>
      <c r="D14" s="37">
        <v>842</v>
      </c>
      <c r="E14" s="14">
        <v>850</v>
      </c>
      <c r="F14" s="13">
        <f>D14-E14</f>
        <v>-8</v>
      </c>
      <c r="G14" s="36">
        <f>IF(F14&gt;0,1,D14/E14)</f>
        <v>0.99058823529411766</v>
      </c>
    </row>
    <row r="15" spans="1:11" ht="10.35" customHeight="1" x14ac:dyDescent="0.25">
      <c r="A15" s="35" t="s">
        <v>11</v>
      </c>
      <c r="B15" s="34"/>
      <c r="C15" s="38">
        <v>8</v>
      </c>
      <c r="D15" s="37">
        <v>841</v>
      </c>
      <c r="E15" s="14">
        <v>850</v>
      </c>
      <c r="F15" s="13">
        <f>D15-E15</f>
        <v>-9</v>
      </c>
      <c r="G15" s="36">
        <f>IF(F15&gt;0,1,D15/E15)</f>
        <v>0.98941176470588232</v>
      </c>
    </row>
    <row r="16" spans="1:11" ht="10.35" customHeight="1" x14ac:dyDescent="0.25">
      <c r="A16" s="35" t="s">
        <v>11</v>
      </c>
      <c r="B16" s="34"/>
      <c r="C16" s="38">
        <v>103</v>
      </c>
      <c r="D16" s="37">
        <v>450</v>
      </c>
      <c r="E16" s="14">
        <v>850</v>
      </c>
      <c r="F16" s="13">
        <f>D16-E16</f>
        <v>-400</v>
      </c>
      <c r="G16" s="36">
        <f>IF(F16&gt;0,1,D16/E16)</f>
        <v>0.52941176470588236</v>
      </c>
    </row>
    <row r="17" spans="1:7" ht="10.35" customHeight="1" x14ac:dyDescent="0.25">
      <c r="A17" s="35" t="s">
        <v>11</v>
      </c>
      <c r="B17" s="34"/>
      <c r="C17" s="38">
        <v>104</v>
      </c>
      <c r="D17" s="37">
        <v>729</v>
      </c>
      <c r="E17" s="14">
        <v>850</v>
      </c>
      <c r="F17" s="13">
        <f>D17-E17</f>
        <v>-121</v>
      </c>
      <c r="G17" s="36">
        <f>IF(F17&gt;0,1,D17/E17)</f>
        <v>0.85764705882352943</v>
      </c>
    </row>
    <row r="18" spans="1:7" ht="10.35" customHeight="1" x14ac:dyDescent="0.25">
      <c r="A18" s="35" t="s">
        <v>11</v>
      </c>
      <c r="B18" s="34"/>
      <c r="C18" s="38">
        <v>105</v>
      </c>
      <c r="D18" s="37">
        <v>815</v>
      </c>
      <c r="E18" s="14">
        <v>850</v>
      </c>
      <c r="F18" s="13">
        <f>D18-E18</f>
        <v>-35</v>
      </c>
      <c r="G18" s="36">
        <f>IF(F18&gt;0,1,D18/E18)</f>
        <v>0.95882352941176474</v>
      </c>
    </row>
    <row r="19" spans="1:7" ht="10.35" customHeight="1" x14ac:dyDescent="0.25">
      <c r="A19" s="35" t="s">
        <v>11</v>
      </c>
      <c r="B19" s="34"/>
      <c r="C19" s="38">
        <v>106</v>
      </c>
      <c r="D19" s="37">
        <v>836</v>
      </c>
      <c r="E19" s="14">
        <v>850</v>
      </c>
      <c r="F19" s="13">
        <f>D19-E19</f>
        <v>-14</v>
      </c>
      <c r="G19" s="36">
        <f>IF(F19&gt;0,1,D19/E19)</f>
        <v>0.98352941176470587</v>
      </c>
    </row>
    <row r="20" spans="1:7" ht="10.35" customHeight="1" x14ac:dyDescent="0.25">
      <c r="A20" s="35" t="s">
        <v>11</v>
      </c>
      <c r="B20" s="34"/>
      <c r="C20" s="38">
        <v>107</v>
      </c>
      <c r="D20" s="37">
        <v>842</v>
      </c>
      <c r="E20" s="14">
        <v>850</v>
      </c>
      <c r="F20" s="13">
        <f>D20-E20</f>
        <v>-8</v>
      </c>
      <c r="G20" s="36">
        <f>IF(F20&gt;0,1,D20/E20)</f>
        <v>0.99058823529411766</v>
      </c>
    </row>
    <row r="21" spans="1:7" ht="10.35" customHeight="1" x14ac:dyDescent="0.25">
      <c r="A21" s="35" t="s">
        <v>11</v>
      </c>
      <c r="B21" s="34"/>
      <c r="C21" s="38">
        <v>108</v>
      </c>
      <c r="D21" s="37">
        <v>843</v>
      </c>
      <c r="E21" s="14">
        <v>850</v>
      </c>
      <c r="F21" s="13">
        <f>D21-E21</f>
        <v>-7</v>
      </c>
      <c r="G21" s="36">
        <f>IF(F21&gt;0,1,D21/E21)</f>
        <v>0.99176470588235299</v>
      </c>
    </row>
    <row r="22" spans="1:7" ht="10.35" customHeight="1" x14ac:dyDescent="0.25">
      <c r="A22" s="35" t="s">
        <v>11</v>
      </c>
      <c r="B22" s="34"/>
      <c r="C22" s="38">
        <v>109</v>
      </c>
      <c r="D22" s="37">
        <v>782</v>
      </c>
      <c r="E22" s="14">
        <v>850</v>
      </c>
      <c r="F22" s="13">
        <f>D22-E22</f>
        <v>-68</v>
      </c>
      <c r="G22" s="36">
        <f>IF(F22&gt;0,1,D22/E22)</f>
        <v>0.92</v>
      </c>
    </row>
    <row r="23" spans="1:7" ht="10.35" customHeight="1" x14ac:dyDescent="0.25">
      <c r="A23" s="35" t="s">
        <v>11</v>
      </c>
      <c r="B23" s="34"/>
      <c r="C23" s="38">
        <v>110</v>
      </c>
      <c r="D23" s="37">
        <v>854</v>
      </c>
      <c r="E23" s="14">
        <v>850</v>
      </c>
      <c r="F23" s="13">
        <f>D23-E23</f>
        <v>4</v>
      </c>
      <c r="G23" s="36">
        <f>IF(F23&gt;0,1,D23/E23)</f>
        <v>1</v>
      </c>
    </row>
    <row r="24" spans="1:7" ht="10.35" customHeight="1" x14ac:dyDescent="0.25">
      <c r="A24" s="35" t="s">
        <v>11</v>
      </c>
      <c r="B24" s="34"/>
      <c r="C24" s="38">
        <v>201</v>
      </c>
      <c r="D24" s="37">
        <v>849</v>
      </c>
      <c r="E24" s="14">
        <v>850</v>
      </c>
      <c r="F24" s="13">
        <f>D24-E24</f>
        <v>-1</v>
      </c>
      <c r="G24" s="36">
        <f>IF(F24&gt;0,1,D24/E24)</f>
        <v>0.99882352941176467</v>
      </c>
    </row>
    <row r="25" spans="1:7" ht="10.35" customHeight="1" x14ac:dyDescent="0.25">
      <c r="A25" s="35" t="s">
        <v>11</v>
      </c>
      <c r="B25" s="34"/>
      <c r="C25" s="38">
        <v>202</v>
      </c>
      <c r="D25" s="37">
        <v>835</v>
      </c>
      <c r="E25" s="14">
        <v>850</v>
      </c>
      <c r="F25" s="13">
        <f>D25-E25</f>
        <v>-15</v>
      </c>
      <c r="G25" s="36">
        <f>IF(F25&gt;0,1,D25/E25)</f>
        <v>0.98235294117647054</v>
      </c>
    </row>
    <row r="26" spans="1:7" ht="10.35" customHeight="1" x14ac:dyDescent="0.25">
      <c r="A26" s="35" t="s">
        <v>11</v>
      </c>
      <c r="B26" s="34"/>
      <c r="C26" s="38">
        <v>203</v>
      </c>
      <c r="D26" s="37">
        <v>819</v>
      </c>
      <c r="E26" s="14">
        <v>850</v>
      </c>
      <c r="F26" s="13">
        <f>D26-E26</f>
        <v>-31</v>
      </c>
      <c r="G26" s="36">
        <f>IF(F26&gt;0,1,D26/E26)</f>
        <v>0.96352941176470586</v>
      </c>
    </row>
    <row r="27" spans="1:7" ht="10.35" customHeight="1" x14ac:dyDescent="0.25">
      <c r="A27" s="35" t="s">
        <v>11</v>
      </c>
      <c r="B27" s="34"/>
      <c r="C27" s="38">
        <v>204</v>
      </c>
      <c r="D27" s="37">
        <v>879</v>
      </c>
      <c r="E27" s="14">
        <v>850</v>
      </c>
      <c r="F27" s="13">
        <f>D27-E27</f>
        <v>29</v>
      </c>
      <c r="G27" s="36">
        <f>IF(F27&gt;0,1,D27/E27)</f>
        <v>1</v>
      </c>
    </row>
    <row r="28" spans="1:7" ht="10.35" customHeight="1" x14ac:dyDescent="0.25">
      <c r="A28" s="35" t="s">
        <v>11</v>
      </c>
      <c r="B28" s="34"/>
      <c r="C28" s="38">
        <v>205</v>
      </c>
      <c r="D28" s="37">
        <v>815</v>
      </c>
      <c r="E28" s="14">
        <v>850</v>
      </c>
      <c r="F28" s="13">
        <f>D28-E28</f>
        <v>-35</v>
      </c>
      <c r="G28" s="36">
        <f>IF(F28&gt;0,1,D28/E28)</f>
        <v>0.95882352941176474</v>
      </c>
    </row>
    <row r="29" spans="1:7" ht="10.35" customHeight="1" x14ac:dyDescent="0.25">
      <c r="A29" s="35" t="s">
        <v>11</v>
      </c>
      <c r="B29" s="34"/>
      <c r="C29" s="38">
        <v>206</v>
      </c>
      <c r="D29" s="37">
        <v>836</v>
      </c>
      <c r="E29" s="14">
        <v>850</v>
      </c>
      <c r="F29" s="13">
        <f>D29-E29</f>
        <v>-14</v>
      </c>
      <c r="G29" s="36">
        <f>IF(F29&gt;0,1,D29/E29)</f>
        <v>0.98352941176470587</v>
      </c>
    </row>
    <row r="30" spans="1:7" ht="10.35" customHeight="1" x14ac:dyDescent="0.25">
      <c r="A30" s="35" t="s">
        <v>11</v>
      </c>
      <c r="B30" s="34"/>
      <c r="C30" s="38">
        <v>207</v>
      </c>
      <c r="D30" s="37">
        <v>842</v>
      </c>
      <c r="E30" s="14">
        <v>850</v>
      </c>
      <c r="F30" s="13">
        <f>D30-E30</f>
        <v>-8</v>
      </c>
      <c r="G30" s="36">
        <f>IF(F30&gt;0,1,D30/E30)</f>
        <v>0.99058823529411766</v>
      </c>
    </row>
    <row r="31" spans="1:7" ht="10.35" customHeight="1" x14ac:dyDescent="0.25">
      <c r="A31" s="35" t="s">
        <v>11</v>
      </c>
      <c r="B31" s="34"/>
      <c r="C31" s="38">
        <v>208</v>
      </c>
      <c r="D31" s="37">
        <v>843</v>
      </c>
      <c r="E31" s="14">
        <v>850</v>
      </c>
      <c r="F31" s="13">
        <f>D31-E31</f>
        <v>-7</v>
      </c>
      <c r="G31" s="36">
        <f>IF(F31&gt;0,1,D31/E31)</f>
        <v>0.99176470588235299</v>
      </c>
    </row>
    <row r="32" spans="1:7" ht="10.35" customHeight="1" x14ac:dyDescent="0.25">
      <c r="A32" s="35" t="s">
        <v>11</v>
      </c>
      <c r="B32" s="34"/>
      <c r="C32" s="38">
        <v>209</v>
      </c>
      <c r="D32" s="37">
        <v>840</v>
      </c>
      <c r="E32" s="14">
        <v>850</v>
      </c>
      <c r="F32" s="13">
        <f>D32-E32</f>
        <v>-10</v>
      </c>
      <c r="G32" s="36">
        <f>IF(F32&gt;0,1,D32/E32)</f>
        <v>0.9882352941176471</v>
      </c>
    </row>
    <row r="33" spans="1:7" ht="10.35" customHeight="1" x14ac:dyDescent="0.25">
      <c r="A33" s="35" t="s">
        <v>11</v>
      </c>
      <c r="B33" s="34"/>
      <c r="C33" s="38">
        <v>210</v>
      </c>
      <c r="D33" s="37">
        <v>854</v>
      </c>
      <c r="E33" s="14">
        <v>850</v>
      </c>
      <c r="F33" s="13">
        <f>D33-E33</f>
        <v>4</v>
      </c>
      <c r="G33" s="36">
        <f>IF(F33&gt;0,1,D33/E33)</f>
        <v>1</v>
      </c>
    </row>
    <row r="34" spans="1:7" ht="10.35" customHeight="1" x14ac:dyDescent="0.25">
      <c r="A34" s="35" t="s">
        <v>11</v>
      </c>
      <c r="B34" s="34"/>
      <c r="C34" s="38">
        <v>301</v>
      </c>
      <c r="D34" s="37">
        <v>849</v>
      </c>
      <c r="E34" s="14">
        <v>850</v>
      </c>
      <c r="F34" s="13">
        <f>D34-E34</f>
        <v>-1</v>
      </c>
      <c r="G34" s="36">
        <f>IF(F34&gt;0,1,D34/E34)</f>
        <v>0.99882352941176467</v>
      </c>
    </row>
    <row r="35" spans="1:7" ht="10.35" customHeight="1" x14ac:dyDescent="0.25">
      <c r="A35" s="35" t="s">
        <v>11</v>
      </c>
      <c r="B35" s="34"/>
      <c r="C35" s="38">
        <v>302</v>
      </c>
      <c r="D35" s="37">
        <v>834</v>
      </c>
      <c r="E35" s="14">
        <v>850</v>
      </c>
      <c r="F35" s="13">
        <f>D35-E35</f>
        <v>-16</v>
      </c>
      <c r="G35" s="36">
        <f>IF(F35&gt;0,1,D35/E35)</f>
        <v>0.98117647058823532</v>
      </c>
    </row>
    <row r="36" spans="1:7" ht="10.35" customHeight="1" x14ac:dyDescent="0.25">
      <c r="A36" s="35" t="s">
        <v>11</v>
      </c>
      <c r="B36" s="34"/>
      <c r="C36" s="38">
        <v>303</v>
      </c>
      <c r="D36" s="37">
        <v>819</v>
      </c>
      <c r="E36" s="14">
        <v>850</v>
      </c>
      <c r="F36" s="13">
        <f>D36-E36</f>
        <v>-31</v>
      </c>
      <c r="G36" s="36">
        <f>IF(F36&gt;0,1,D36/E36)</f>
        <v>0.96352941176470586</v>
      </c>
    </row>
    <row r="37" spans="1:7" ht="10.35" customHeight="1" x14ac:dyDescent="0.25">
      <c r="A37" s="35" t="s">
        <v>11</v>
      </c>
      <c r="B37" s="34"/>
      <c r="C37" s="38">
        <v>304</v>
      </c>
      <c r="D37" s="37">
        <v>879</v>
      </c>
      <c r="E37" s="14">
        <v>850</v>
      </c>
      <c r="F37" s="13">
        <f>D37-E37</f>
        <v>29</v>
      </c>
      <c r="G37" s="36">
        <f>IF(F37&gt;0,1,D37/E37)</f>
        <v>1</v>
      </c>
    </row>
    <row r="38" spans="1:7" ht="10.35" customHeight="1" x14ac:dyDescent="0.25">
      <c r="A38" s="35" t="s">
        <v>11</v>
      </c>
      <c r="B38" s="34"/>
      <c r="C38" s="38">
        <v>305</v>
      </c>
      <c r="D38" s="37">
        <v>815</v>
      </c>
      <c r="E38" s="14">
        <v>850</v>
      </c>
      <c r="F38" s="13">
        <f>D38-E38</f>
        <v>-35</v>
      </c>
      <c r="G38" s="36">
        <f>IF(F38&gt;0,1,D38/E38)</f>
        <v>0.95882352941176474</v>
      </c>
    </row>
    <row r="39" spans="1:7" ht="10.35" customHeight="1" x14ac:dyDescent="0.25">
      <c r="A39" s="35" t="s">
        <v>11</v>
      </c>
      <c r="B39" s="34"/>
      <c r="C39" s="38">
        <v>306</v>
      </c>
      <c r="D39" s="37">
        <v>836</v>
      </c>
      <c r="E39" s="14">
        <v>850</v>
      </c>
      <c r="F39" s="13">
        <f>D39-E39</f>
        <v>-14</v>
      </c>
      <c r="G39" s="36">
        <f>IF(F39&gt;0,1,D39/E39)</f>
        <v>0.98352941176470587</v>
      </c>
    </row>
    <row r="40" spans="1:7" ht="10.35" customHeight="1" x14ac:dyDescent="0.25">
      <c r="A40" s="35" t="s">
        <v>11</v>
      </c>
      <c r="B40" s="34"/>
      <c r="C40" s="38">
        <v>307</v>
      </c>
      <c r="D40" s="37">
        <v>842</v>
      </c>
      <c r="E40" s="14">
        <v>850</v>
      </c>
      <c r="F40" s="13">
        <f>D40-E40</f>
        <v>-8</v>
      </c>
      <c r="G40" s="36">
        <f>IF(F40&gt;0,1,D40/E40)</f>
        <v>0.99058823529411766</v>
      </c>
    </row>
    <row r="41" spans="1:7" ht="10.35" customHeight="1" x14ac:dyDescent="0.25">
      <c r="A41" s="35" t="s">
        <v>11</v>
      </c>
      <c r="B41" s="34"/>
      <c r="C41" s="38">
        <v>308</v>
      </c>
      <c r="D41" s="37">
        <v>843</v>
      </c>
      <c r="E41" s="14">
        <v>850</v>
      </c>
      <c r="F41" s="13">
        <f>D41-E41</f>
        <v>-7</v>
      </c>
      <c r="G41" s="36">
        <f>IF(F41&gt;0,1,D41/E41)</f>
        <v>0.99176470588235299</v>
      </c>
    </row>
    <row r="42" spans="1:7" ht="10.35" customHeight="1" x14ac:dyDescent="0.25">
      <c r="A42" s="35" t="s">
        <v>11</v>
      </c>
      <c r="B42" s="34"/>
      <c r="C42" s="38">
        <v>309</v>
      </c>
      <c r="D42" s="37">
        <v>839</v>
      </c>
      <c r="E42" s="14">
        <v>850</v>
      </c>
      <c r="F42" s="13">
        <f>D42-E42</f>
        <v>-11</v>
      </c>
      <c r="G42" s="36">
        <f>IF(F42&gt;0,1,D42/E42)</f>
        <v>0.98705882352941177</v>
      </c>
    </row>
    <row r="43" spans="1:7" ht="10.35" customHeight="1" x14ac:dyDescent="0.25">
      <c r="A43" s="35" t="s">
        <v>11</v>
      </c>
      <c r="B43" s="34"/>
      <c r="C43" s="38">
        <v>310</v>
      </c>
      <c r="D43" s="37">
        <v>853</v>
      </c>
      <c r="E43" s="14">
        <v>850</v>
      </c>
      <c r="F43" s="13">
        <f>D43-E43</f>
        <v>3</v>
      </c>
      <c r="G43" s="36">
        <f>IF(F43&gt;0,1,D43/E43)</f>
        <v>1</v>
      </c>
    </row>
    <row r="44" spans="1:7" ht="10.35" customHeight="1" x14ac:dyDescent="0.25">
      <c r="A44" s="35" t="s">
        <v>11</v>
      </c>
      <c r="B44" s="34"/>
      <c r="C44" s="38">
        <v>404</v>
      </c>
      <c r="D44" s="37">
        <v>879</v>
      </c>
      <c r="E44" s="14">
        <v>850</v>
      </c>
      <c r="F44" s="13">
        <f>D44-E44</f>
        <v>29</v>
      </c>
      <c r="G44" s="36">
        <f>IF(F44&gt;0,1,D44/E44)</f>
        <v>1</v>
      </c>
    </row>
    <row r="45" spans="1:7" ht="10.35" customHeight="1" x14ac:dyDescent="0.25">
      <c r="A45" s="35" t="s">
        <v>11</v>
      </c>
      <c r="B45" s="34"/>
      <c r="C45" s="38">
        <v>405</v>
      </c>
      <c r="D45" s="37">
        <v>815</v>
      </c>
      <c r="E45" s="14">
        <v>850</v>
      </c>
      <c r="F45" s="13">
        <f>D45-E45</f>
        <v>-35</v>
      </c>
      <c r="G45" s="36">
        <f>IF(F45&gt;0,1,D45/E45)</f>
        <v>0.95882352941176474</v>
      </c>
    </row>
    <row r="46" spans="1:7" ht="10.35" customHeight="1" x14ac:dyDescent="0.25">
      <c r="A46" s="35" t="s">
        <v>11</v>
      </c>
      <c r="B46" s="34"/>
      <c r="C46" s="38">
        <v>406</v>
      </c>
      <c r="D46" s="37">
        <v>836</v>
      </c>
      <c r="E46" s="14">
        <v>850</v>
      </c>
      <c r="F46" s="13">
        <f>D46-E46</f>
        <v>-14</v>
      </c>
      <c r="G46" s="36">
        <f>IF(F46&gt;0,1,D46/E46)</f>
        <v>0.98352941176470587</v>
      </c>
    </row>
    <row r="47" spans="1:7" ht="10.35" customHeight="1" thickBot="1" x14ac:dyDescent="0.3">
      <c r="A47" s="35" t="s">
        <v>11</v>
      </c>
      <c r="B47" s="34"/>
      <c r="C47" s="33">
        <v>407</v>
      </c>
      <c r="D47" s="32">
        <v>842</v>
      </c>
      <c r="E47" s="31">
        <v>850</v>
      </c>
      <c r="F47" s="30">
        <f>D47-E47</f>
        <v>-8</v>
      </c>
      <c r="G47" s="29">
        <f>IF(F47&gt;0,1,D47/E47)</f>
        <v>0.99058823529411766</v>
      </c>
    </row>
    <row r="48" spans="1:7" ht="15.75" thickBot="1" x14ac:dyDescent="0.3">
      <c r="A48" s="28"/>
      <c r="B48" s="27"/>
      <c r="C48" s="26" t="s">
        <v>10</v>
      </c>
      <c r="D48" s="5"/>
      <c r="E48" s="5"/>
      <c r="F48" s="5"/>
      <c r="G48" s="4">
        <f>AVERAGE(G11:G47)</f>
        <v>0.96492845786963455</v>
      </c>
    </row>
    <row r="49" spans="1:7" ht="10.35" customHeight="1" x14ac:dyDescent="0.25">
      <c r="A49" s="25"/>
      <c r="B49" s="21"/>
      <c r="C49" s="24"/>
      <c r="D49" s="24"/>
      <c r="E49" s="23"/>
      <c r="F49" s="23"/>
      <c r="G49" s="23"/>
    </row>
    <row r="50" spans="1:7" ht="3" customHeight="1" x14ac:dyDescent="0.25">
      <c r="A50" s="22"/>
      <c r="B50" s="21"/>
      <c r="C50" s="20"/>
      <c r="D50" s="20"/>
      <c r="E50" s="20"/>
      <c r="F50" s="20"/>
      <c r="G50" s="20"/>
    </row>
    <row r="51" spans="1:7" x14ac:dyDescent="0.25">
      <c r="A51" s="19" t="s">
        <v>9</v>
      </c>
      <c r="B51" s="10"/>
      <c r="C51" s="18"/>
      <c r="D51" s="17"/>
      <c r="E51" s="17"/>
      <c r="F51" s="17"/>
      <c r="G51" s="16"/>
    </row>
    <row r="52" spans="1:7" ht="10.35" customHeight="1" x14ac:dyDescent="0.25">
      <c r="A52" s="11" t="s">
        <v>8</v>
      </c>
      <c r="B52" s="10"/>
      <c r="C52" s="15" t="s">
        <v>2</v>
      </c>
      <c r="D52" s="14">
        <v>4708</v>
      </c>
      <c r="E52" s="14">
        <v>8100</v>
      </c>
      <c r="F52" s="13">
        <f>D52-E52</f>
        <v>-3392</v>
      </c>
      <c r="G52" s="12">
        <f>IF(F52&gt;0,1,D52/E52)</f>
        <v>0.58123456790123462</v>
      </c>
    </row>
    <row r="53" spans="1:7" ht="10.35" customHeight="1" x14ac:dyDescent="0.25">
      <c r="A53" s="11" t="s">
        <v>7</v>
      </c>
      <c r="B53" s="10"/>
      <c r="C53" s="15" t="s">
        <v>2</v>
      </c>
      <c r="D53" s="14">
        <v>4529</v>
      </c>
      <c r="E53" s="14">
        <v>9600</v>
      </c>
      <c r="F53" s="13">
        <f>D53-E53</f>
        <v>-5071</v>
      </c>
      <c r="G53" s="12">
        <f>IF(F53&gt;0,1,D53/E53)</f>
        <v>0.47177083333333331</v>
      </c>
    </row>
    <row r="54" spans="1:7" ht="10.35" customHeight="1" x14ac:dyDescent="0.25">
      <c r="A54" s="11" t="s">
        <v>6</v>
      </c>
      <c r="B54" s="10"/>
      <c r="C54" s="15" t="s">
        <v>2</v>
      </c>
      <c r="D54" s="14">
        <v>1665</v>
      </c>
      <c r="E54" s="14">
        <v>6100</v>
      </c>
      <c r="F54" s="13">
        <f>D54-E54</f>
        <v>-4435</v>
      </c>
      <c r="G54" s="12">
        <f>IF(F54&gt;0,1,D54/E54)</f>
        <v>0.27295081967213114</v>
      </c>
    </row>
    <row r="55" spans="1:7" ht="10.35" customHeight="1" x14ac:dyDescent="0.25">
      <c r="A55" s="11" t="s">
        <v>5</v>
      </c>
      <c r="B55" s="10"/>
      <c r="C55" s="15" t="s">
        <v>2</v>
      </c>
      <c r="D55" s="14">
        <v>293</v>
      </c>
      <c r="E55" s="14">
        <v>2000</v>
      </c>
      <c r="F55" s="13">
        <f>D55-E55</f>
        <v>-1707</v>
      </c>
      <c r="G55" s="12">
        <f>IF(F55&gt;0,1,D55/E55)</f>
        <v>0.14649999999999999</v>
      </c>
    </row>
    <row r="56" spans="1:7" ht="10.35" customHeight="1" x14ac:dyDescent="0.25">
      <c r="A56" s="11" t="s">
        <v>4</v>
      </c>
      <c r="B56" s="10"/>
      <c r="C56" s="15" t="s">
        <v>2</v>
      </c>
      <c r="D56" s="14">
        <v>1323</v>
      </c>
      <c r="E56" s="14">
        <v>950</v>
      </c>
      <c r="F56" s="13">
        <f>D56-E56</f>
        <v>373</v>
      </c>
      <c r="G56" s="12">
        <f>IF(F56&gt;0,1,D56/E56)</f>
        <v>1</v>
      </c>
    </row>
    <row r="57" spans="1:7" ht="10.35" customHeight="1" thickBot="1" x14ac:dyDescent="0.3">
      <c r="A57" s="11" t="s">
        <v>3</v>
      </c>
      <c r="B57" s="10"/>
      <c r="C57" s="9" t="s">
        <v>2</v>
      </c>
      <c r="D57" s="8">
        <v>5350</v>
      </c>
      <c r="E57" s="8">
        <v>2400</v>
      </c>
      <c r="F57" s="7">
        <f>D57-E57</f>
        <v>2950</v>
      </c>
      <c r="G57" s="6">
        <f>IF(F57&gt;0,1,D57/E57)</f>
        <v>1</v>
      </c>
    </row>
    <row r="58" spans="1:7" ht="15.75" thickBot="1" x14ac:dyDescent="0.3">
      <c r="A58" s="3"/>
      <c r="B58" s="3"/>
      <c r="C58" s="5" t="s">
        <v>1</v>
      </c>
      <c r="D58" s="5"/>
      <c r="E58" s="5"/>
      <c r="F58" s="5"/>
      <c r="G58" s="4">
        <f>AVERAGE(G52:G57)</f>
        <v>0.57874270348444989</v>
      </c>
    </row>
    <row r="59" spans="1:7" ht="3" customHeight="1" thickBot="1" x14ac:dyDescent="0.3">
      <c r="A59" s="3"/>
      <c r="B59" s="3"/>
      <c r="C59" s="3"/>
      <c r="D59" s="3"/>
      <c r="E59" s="3"/>
      <c r="F59" s="3"/>
      <c r="G59" s="3"/>
    </row>
    <row r="60" spans="1:7" ht="15.75" thickBot="1" x14ac:dyDescent="0.3">
      <c r="A60" s="3"/>
      <c r="B60" s="3"/>
      <c r="C60" s="2" t="s">
        <v>0</v>
      </c>
      <c r="D60" s="2"/>
      <c r="E60" s="2"/>
      <c r="F60" s="2"/>
      <c r="G60" s="1">
        <f>AVERAGE(G58,G48)</f>
        <v>0.77183558067704228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8:F58"/>
    <mergeCell ref="C60:F60"/>
    <mergeCell ref="A49:B50"/>
    <mergeCell ref="C50:G50"/>
    <mergeCell ref="C9:G9"/>
    <mergeCell ref="B12:B48"/>
    <mergeCell ref="C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2013-02-06T04:12:12Z</dcterms:created>
  <dcterms:modified xsi:type="dcterms:W3CDTF">2013-02-06T04:12:42Z</dcterms:modified>
</cp:coreProperties>
</file>