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2" i="2"/>
  <c r="C30" i="2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G56" i="1" s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60" i="1"/>
  <c r="G60" i="1" s="1"/>
  <c r="G67" i="1" s="1"/>
  <c r="G69" i="1" s="1"/>
  <c r="F61" i="1"/>
  <c r="G61" i="1" s="1"/>
  <c r="F62" i="1"/>
  <c r="G62" i="1"/>
  <c r="F63" i="1"/>
  <c r="G63" i="1" s="1"/>
  <c r="F64" i="1"/>
  <c r="G64" i="1" s="1"/>
  <c r="F65" i="1"/>
  <c r="G65" i="1" s="1"/>
  <c r="F66" i="1"/>
  <c r="G66" i="1"/>
</calcChain>
</file>

<file path=xl/sharedStrings.xml><?xml version="1.0" encoding="utf-8"?>
<sst xmlns="http://schemas.openxmlformats.org/spreadsheetml/2006/main" count="98" uniqueCount="42">
  <si>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</si>
  <si>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</si>
  <si>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</si>
  <si>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</si>
  <si>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</si>
  <si>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</si>
  <si>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 (6-12)</t>
  </si>
  <si>
    <t>Phys. Ed.</t>
  </si>
  <si>
    <t>Media Center</t>
  </si>
  <si>
    <t>Food Services (9-12)</t>
  </si>
  <si>
    <t>Specialized  Spaces:</t>
  </si>
  <si>
    <t xml:space="preserve">Classroom Adequacy % Score =  </t>
  </si>
  <si>
    <t>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</si>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</sst>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sz val="6"/>
      <color rgb="FF000000"/>
      <name val="Arial"/>
      <family val="2"/>
    </font>
    <font>
      <sz val="6"/>
      <color indexed="8"/>
      <name val="Arial"/>
      <family val="2"/>
    </font>
    <font>
      <sz val="6"/>
      <color theme="1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6"/>
      <color indexed="8"/>
      <name val="AraIL"/>
    </font>
    <font>
      <sz val="6"/>
      <color theme="1"/>
      <name val="AraIL"/>
    </font>
    <font>
      <sz val="6"/>
      <color rgb="FF000000"/>
      <name val="AraIL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5" fillId="0" borderId="0"/>
    <xf numFmtId="9" fontId="15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4" applyFont="1" applyBorder="1"/>
    <xf numFmtId="0" fontId="3" fillId="0" borderId="0" xfId="4" applyFont="1"/>
    <xf numFmtId="9" fontId="4" fillId="0" borderId="1" xfId="3" applyFont="1" applyBorder="1" applyAlignment="1">
      <alignment horizontal="right" vertical="top"/>
    </xf>
    <xf numFmtId="0" fontId="4" fillId="0" borderId="2" xfId="5" applyFont="1" applyBorder="1" applyAlignment="1">
      <alignment horizontal="right" vertical="top"/>
    </xf>
    <xf numFmtId="9" fontId="4" fillId="0" borderId="3" xfId="3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9" fontId="7" fillId="0" borderId="5" xfId="3" applyFont="1" applyBorder="1" applyAlignment="1">
      <alignment horizontal="right" vertical="center"/>
    </xf>
    <xf numFmtId="164" fontId="7" fillId="0" borderId="6" xfId="5" applyNumberFormat="1" applyFont="1" applyBorder="1" applyAlignment="1">
      <alignment horizontal="right" vertical="center"/>
    </xf>
    <xf numFmtId="0" fontId="7" fillId="0" borderId="6" xfId="5" applyFont="1" applyBorder="1" applyAlignment="1">
      <alignment horizontal="right" vertical="center"/>
    </xf>
    <xf numFmtId="0" fontId="8" fillId="0" borderId="6" xfId="4" applyFont="1" applyBorder="1" applyAlignment="1">
      <alignment vertical="center"/>
    </xf>
    <xf numFmtId="0" fontId="8" fillId="0" borderId="6" xfId="4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7" xfId="4" applyFont="1" applyBorder="1" applyAlignment="1">
      <alignment vertical="center" wrapText="1"/>
    </xf>
    <xf numFmtId="9" fontId="7" fillId="0" borderId="8" xfId="3" applyFont="1" applyBorder="1" applyAlignment="1">
      <alignment horizontal="right" vertical="center"/>
    </xf>
    <xf numFmtId="164" fontId="7" fillId="0" borderId="7" xfId="5" applyNumberFormat="1" applyFont="1" applyBorder="1" applyAlignment="1">
      <alignment horizontal="right" vertical="center"/>
    </xf>
    <xf numFmtId="0" fontId="7" fillId="0" borderId="7" xfId="5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7" xfId="4" applyFont="1" applyBorder="1" applyAlignment="1">
      <alignment horizontal="center" vertical="center"/>
    </xf>
    <xf numFmtId="0" fontId="7" fillId="0" borderId="0" xfId="5" applyFont="1" applyBorder="1" applyAlignment="1">
      <alignment horizontal="left" vertical="center"/>
    </xf>
    <xf numFmtId="0" fontId="5" fillId="0" borderId="9" xfId="5" applyBorder="1" applyAlignment="1">
      <alignment horizontal="left" vertical="center"/>
    </xf>
    <xf numFmtId="0" fontId="5" fillId="0" borderId="10" xfId="5" applyBorder="1" applyAlignment="1">
      <alignment horizontal="left" vertical="center"/>
    </xf>
    <xf numFmtId="0" fontId="5" fillId="0" borderId="11" xfId="5" applyBorder="1" applyAlignment="1">
      <alignment horizontal="left" vertical="center"/>
    </xf>
    <xf numFmtId="0" fontId="5" fillId="0" borderId="0" xfId="5" applyBorder="1" applyAlignment="1">
      <alignment horizontal="left" vertical="center"/>
    </xf>
    <xf numFmtId="0" fontId="10" fillId="0" borderId="12" xfId="5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3" xfId="5" applyFont="1" applyBorder="1" applyAlignment="1">
      <alignment horizontal="left" vertical="center"/>
    </xf>
    <xf numFmtId="0" fontId="5" fillId="0" borderId="13" xfId="5" applyBorder="1" applyAlignment="1">
      <alignment horizontal="left" vertical="center"/>
    </xf>
    <xf numFmtId="0" fontId="4" fillId="0" borderId="14" xfId="5" applyFont="1" applyBorder="1" applyAlignment="1">
      <alignment horizontal="right" vertical="center"/>
    </xf>
    <xf numFmtId="0" fontId="12" fillId="0" borderId="6" xfId="4" applyFont="1" applyBorder="1" applyAlignment="1">
      <alignment vertical="center"/>
    </xf>
    <xf numFmtId="0" fontId="12" fillId="0" borderId="6" xfId="4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7" xfId="4" applyFont="1" applyBorder="1" applyAlignment="1">
      <alignment vertical="center"/>
    </xf>
    <xf numFmtId="0" fontId="12" fillId="0" borderId="7" xfId="4" applyFont="1" applyBorder="1" applyAlignment="1">
      <alignment horizontal="center" vertical="center"/>
    </xf>
    <xf numFmtId="0" fontId="0" fillId="0" borderId="0" xfId="0" applyBorder="1"/>
    <xf numFmtId="0" fontId="14" fillId="0" borderId="0" xfId="5" applyFont="1" applyBorder="1" applyAlignment="1">
      <alignment horizontal="left" vertical="center"/>
    </xf>
    <xf numFmtId="0" fontId="5" fillId="0" borderId="0" xfId="5" applyBorder="1" applyAlignment="1">
      <alignment horizontal="left" vertical="top"/>
    </xf>
    <xf numFmtId="0" fontId="5" fillId="0" borderId="0" xfId="5" applyBorder="1"/>
    <xf numFmtId="0" fontId="14" fillId="0" borderId="0" xfId="5" applyFont="1" applyBorder="1" applyAlignment="1">
      <alignment horizontal="left" vertical="center"/>
    </xf>
    <xf numFmtId="0" fontId="5" fillId="0" borderId="8" xfId="5" applyBorder="1" applyAlignment="1">
      <alignment horizontal="right" vertical="top"/>
    </xf>
    <xf numFmtId="0" fontId="5" fillId="0" borderId="7" xfId="5" applyBorder="1" applyAlignment="1">
      <alignment horizontal="right" vertical="top"/>
    </xf>
    <xf numFmtId="0" fontId="5" fillId="0" borderId="7" xfId="5" applyBorder="1" applyAlignment="1">
      <alignment horizontal="left" vertical="top"/>
    </xf>
    <xf numFmtId="0" fontId="5" fillId="0" borderId="7" xfId="5" applyBorder="1" applyAlignment="1">
      <alignment horizontal="center" vertical="top"/>
    </xf>
    <xf numFmtId="0" fontId="5" fillId="0" borderId="15" xfId="5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16" xfId="5" applyBorder="1" applyAlignment="1">
      <alignment horizontal="left" vertical="top"/>
    </xf>
    <xf numFmtId="0" fontId="5" fillId="0" borderId="17" xfId="5" applyBorder="1" applyAlignment="1">
      <alignment horizontal="left" vertical="top"/>
    </xf>
    <xf numFmtId="0" fontId="5" fillId="0" borderId="0" xfId="5" applyBorder="1" applyAlignment="1">
      <alignment horizontal="left" vertical="top"/>
    </xf>
    <xf numFmtId="0" fontId="5" fillId="0" borderId="16" xfId="5" applyBorder="1" applyAlignment="1">
      <alignment horizontal="left" vertical="top"/>
    </xf>
    <xf numFmtId="0" fontId="7" fillId="0" borderId="8" xfId="5" applyFont="1" applyBorder="1" applyAlignment="1">
      <alignment horizontal="right" vertical="top" wrapText="1"/>
    </xf>
    <xf numFmtId="0" fontId="7" fillId="0" borderId="7" xfId="5" applyFont="1" applyBorder="1" applyAlignment="1">
      <alignment horizontal="right" vertical="top" wrapText="1"/>
    </xf>
    <xf numFmtId="0" fontId="7" fillId="0" borderId="7" xfId="5" applyFont="1" applyBorder="1" applyAlignment="1">
      <alignment horizontal="left" vertical="top" wrapText="1"/>
    </xf>
    <xf numFmtId="0" fontId="5" fillId="0" borderId="15" xfId="5" applyBorder="1" applyAlignment="1">
      <alignment horizontal="left" vertical="top" wrapText="1"/>
    </xf>
    <xf numFmtId="0" fontId="4" fillId="0" borderId="8" xfId="5" applyFont="1" applyBorder="1" applyAlignment="1">
      <alignment horizontal="left" vertical="top" wrapText="1"/>
    </xf>
    <xf numFmtId="0" fontId="4" fillId="0" borderId="7" xfId="5" applyFont="1" applyBorder="1" applyAlignment="1">
      <alignment horizontal="left" vertical="top" wrapText="1"/>
    </xf>
    <xf numFmtId="165" fontId="15" fillId="0" borderId="0" xfId="1" applyNumberFormat="1" applyFont="1" applyAlignment="1">
      <alignment horizontal="left" wrapText="1"/>
    </xf>
    <xf numFmtId="1" fontId="15" fillId="0" borderId="0" xfId="1" applyNumberFormat="1" applyFont="1" applyAlignment="1">
      <alignment horizontal="center" vertical="top" wrapText="1"/>
    </xf>
    <xf numFmtId="0" fontId="16" fillId="0" borderId="0" xfId="6" applyFont="1" applyAlignment="1">
      <alignment horizontal="right"/>
    </xf>
    <xf numFmtId="0" fontId="15" fillId="0" borderId="0" xfId="1" applyNumberFormat="1" applyFont="1" applyAlignment="1">
      <alignment horizontal="center" vertical="top" wrapText="1"/>
    </xf>
    <xf numFmtId="0" fontId="15" fillId="0" borderId="0" xfId="6" applyAlignment="1">
      <alignment horizontal="left" wrapText="1"/>
    </xf>
    <xf numFmtId="0" fontId="17" fillId="0" borderId="0" xfId="6" applyFont="1" applyAlignment="1">
      <alignment horizontal="left" wrapText="1"/>
    </xf>
    <xf numFmtId="0" fontId="18" fillId="0" borderId="0" xfId="6" applyFont="1" applyAlignment="1">
      <alignment horizontal="right"/>
    </xf>
    <xf numFmtId="0" fontId="5" fillId="0" borderId="0" xfId="5"/>
    <xf numFmtId="0" fontId="19" fillId="0" borderId="0" xfId="6" applyFont="1" applyAlignment="1">
      <alignment horizontal="left"/>
    </xf>
    <xf numFmtId="0" fontId="20" fillId="0" borderId="0" xfId="6" applyFont="1" applyAlignment="1">
      <alignment horizontal="right"/>
    </xf>
    <xf numFmtId="9" fontId="0" fillId="0" borderId="0" xfId="7" applyFont="1"/>
    <xf numFmtId="0" fontId="15" fillId="0" borderId="0" xfId="6"/>
    <xf numFmtId="165" fontId="15" fillId="0" borderId="0" xfId="1" applyNumberFormat="1" applyFont="1" applyAlignment="1">
      <alignment horizontal="right" vertical="top" wrapText="1"/>
    </xf>
    <xf numFmtId="0" fontId="15" fillId="0" borderId="0" xfId="1" applyNumberFormat="1" applyFont="1" applyAlignment="1">
      <alignment horizontal="right" vertical="top" wrapText="1"/>
    </xf>
    <xf numFmtId="1" fontId="15" fillId="0" borderId="0" xfId="1" applyNumberFormat="1" applyFont="1" applyAlignment="1">
      <alignment horizontal="right" vertical="top" wrapText="1"/>
    </xf>
    <xf numFmtId="0" fontId="16" fillId="0" borderId="0" xfId="6" applyFont="1" applyAlignment="1">
      <alignment horizontal="right"/>
    </xf>
    <xf numFmtId="0" fontId="21" fillId="0" borderId="0" xfId="5" applyFont="1"/>
    <xf numFmtId="0" fontId="21" fillId="0" borderId="0" xfId="5" applyFont="1" applyAlignment="1">
      <alignment horizontal="right"/>
    </xf>
    <xf numFmtId="9" fontId="22" fillId="0" borderId="18" xfId="5" applyNumberFormat="1" applyFont="1" applyBorder="1" applyAlignment="1">
      <alignment horizontal="right"/>
    </xf>
    <xf numFmtId="0" fontId="22" fillId="0" borderId="0" xfId="5" applyFont="1" applyAlignment="1">
      <alignment horizontal="right"/>
    </xf>
    <xf numFmtId="0" fontId="22" fillId="0" borderId="18" xfId="5" applyNumberFormat="1" applyFont="1" applyBorder="1" applyAlignment="1">
      <alignment horizontal="right"/>
    </xf>
    <xf numFmtId="166" fontId="22" fillId="0" borderId="18" xfId="2" applyNumberFormat="1" applyFont="1" applyBorder="1" applyAlignment="1">
      <alignment horizontal="right"/>
    </xf>
    <xf numFmtId="0" fontId="22" fillId="0" borderId="0" xfId="5" applyFont="1"/>
    <xf numFmtId="0" fontId="23" fillId="0" borderId="0" xfId="5" applyFont="1" applyAlignment="1">
      <alignment horizontal="right"/>
    </xf>
    <xf numFmtId="0" fontId="24" fillId="0" borderId="0" xfId="5" applyFont="1"/>
    <xf numFmtId="1" fontId="22" fillId="0" borderId="18" xfId="5" applyNumberFormat="1" applyFont="1" applyBorder="1" applyAlignment="1">
      <alignment horizontal="right"/>
    </xf>
    <xf numFmtId="1" fontId="22" fillId="0" borderId="0" xfId="5" applyNumberFormat="1" applyFont="1" applyBorder="1" applyAlignment="1">
      <alignment horizontal="right"/>
    </xf>
    <xf numFmtId="1" fontId="22" fillId="0" borderId="18" xfId="5" applyNumberFormat="1" applyFont="1" applyBorder="1"/>
    <xf numFmtId="9" fontId="22" fillId="0" borderId="18" xfId="3" applyFont="1" applyBorder="1"/>
    <xf numFmtId="9" fontId="22" fillId="0" borderId="18" xfId="3" applyFont="1" applyBorder="1" applyAlignment="1">
      <alignment horizontal="right"/>
    </xf>
    <xf numFmtId="0" fontId="22" fillId="0" borderId="18" xfId="5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4"/>
    <cellStyle name="Normal" xfId="0" builtinId="0"/>
    <cellStyle name="Normal 2" xfId="6"/>
    <cellStyle name="Normal 3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0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tral%20High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Central High</v>
          </cell>
        </row>
        <row r="2">
          <cell r="C2">
            <v>261361</v>
          </cell>
        </row>
        <row r="5">
          <cell r="C5">
            <v>4</v>
          </cell>
        </row>
        <row r="65">
          <cell r="H65">
            <v>58806225</v>
          </cell>
          <cell r="P65">
            <v>314897.85000000033</v>
          </cell>
          <cell r="Q65">
            <v>5.3548387096774251E-3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14.140625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9" customFormat="1" ht="20.25" customHeight="1" x14ac:dyDescent="0.3">
      <c r="A1" s="64" t="s">
        <v>24</v>
      </c>
      <c r="B1" s="64"/>
      <c r="C1" s="63" t="str">
        <f>'[1]Uniformat FCI'!C1:G1</f>
        <v>Central High</v>
      </c>
      <c r="D1" s="63"/>
      <c r="E1" s="63"/>
      <c r="F1" s="67" t="s">
        <v>26</v>
      </c>
      <c r="G1" s="67"/>
      <c r="H1" s="67"/>
      <c r="I1" s="67"/>
      <c r="J1" s="67"/>
      <c r="K1" s="67"/>
      <c r="L1" s="67"/>
      <c r="M1" s="62"/>
      <c r="N1" s="62"/>
      <c r="O1" s="62"/>
      <c r="P1" s="68"/>
    </row>
    <row r="2" spans="1:16" s="69" customFormat="1" ht="15" customHeight="1" x14ac:dyDescent="0.25">
      <c r="A2" s="60" t="s">
        <v>23</v>
      </c>
      <c r="B2" s="60"/>
      <c r="C2" s="70">
        <f>'[1]Uniformat FCI'!C2</f>
        <v>261361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69" customFormat="1" ht="15" customHeight="1" x14ac:dyDescent="0.25">
      <c r="A3" s="60" t="s">
        <v>27</v>
      </c>
      <c r="B3" s="60"/>
      <c r="C3" s="71" t="s">
        <v>28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9" customFormat="1" ht="15" customHeight="1" x14ac:dyDescent="0.25">
      <c r="A4" s="60" t="s">
        <v>22</v>
      </c>
      <c r="B4" s="60"/>
      <c r="C4" s="72">
        <f>'[1]Uniformat FCI'!C5</f>
        <v>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9" customFormat="1" ht="15" customHeight="1" x14ac:dyDescent="0.25">
      <c r="A5" s="73"/>
      <c r="B5" s="73"/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69" customFormat="1" ht="15" customHeight="1" x14ac:dyDescent="0.25">
      <c r="A6" s="73" t="s">
        <v>29</v>
      </c>
      <c r="B6" s="73"/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7.5" customHeight="1" x14ac:dyDescent="0.25">
      <c r="A7" s="74"/>
      <c r="B7" s="74"/>
      <c r="C7" s="74"/>
    </row>
    <row r="8" spans="1:16" x14ac:dyDescent="0.25">
      <c r="A8" s="75" t="s">
        <v>30</v>
      </c>
      <c r="B8" s="74"/>
      <c r="C8" s="76">
        <f>'[1]Uniformat FCI'!Q65</f>
        <v>5.3548387096774251E-3</v>
      </c>
    </row>
    <row r="9" spans="1:16" ht="3.75" customHeight="1" x14ac:dyDescent="0.25">
      <c r="A9" s="74"/>
      <c r="B9" s="74"/>
      <c r="C9" s="77"/>
    </row>
    <row r="10" spans="1:16" x14ac:dyDescent="0.25">
      <c r="A10" s="75" t="s">
        <v>31</v>
      </c>
      <c r="B10" s="74"/>
      <c r="C10" s="78" t="str">
        <f>IF(C8&lt;=5%,"VERY GOOD",IF(AND(C8&lt;=20%,C8&gt;=6%),"GOOD",IF(AND(C8&lt;=35%,C8&gt;=21%),"FAIR",IF(AND(C8&lt;=50%,C8&gt;=36%),"POOR",IF(C8&gt;50%,"VERY POOR",0)))))</f>
        <v>VERY GOOD</v>
      </c>
    </row>
    <row r="11" spans="1:16" ht="3.75" customHeight="1" x14ac:dyDescent="0.25">
      <c r="A11" s="74"/>
      <c r="B11" s="74"/>
      <c r="C11" s="77"/>
    </row>
    <row r="12" spans="1:16" x14ac:dyDescent="0.25">
      <c r="A12" s="75" t="s">
        <v>32</v>
      </c>
      <c r="B12" s="74"/>
      <c r="C12" s="79">
        <f>'[1]Uniformat FCI'!P65</f>
        <v>314897.85000000033</v>
      </c>
    </row>
    <row r="13" spans="1:16" ht="3.75" customHeight="1" x14ac:dyDescent="0.25">
      <c r="A13" s="75"/>
      <c r="B13" s="74"/>
      <c r="C13" s="77"/>
    </row>
    <row r="14" spans="1:16" x14ac:dyDescent="0.25">
      <c r="A14" s="75" t="s">
        <v>33</v>
      </c>
      <c r="B14" s="74"/>
      <c r="C14" s="79">
        <f>'[1]Uniformat FCI'!H65</f>
        <v>58806225</v>
      </c>
    </row>
    <row r="15" spans="1:16" ht="3.75" customHeight="1" x14ac:dyDescent="0.25">
      <c r="A15" s="74"/>
      <c r="B15" s="74"/>
      <c r="C15" s="80"/>
    </row>
    <row r="16" spans="1:16" x14ac:dyDescent="0.25">
      <c r="A16" s="75"/>
      <c r="B16" s="74"/>
      <c r="C16" s="80"/>
    </row>
    <row r="17" spans="1:3" ht="15" customHeight="1" x14ac:dyDescent="0.25">
      <c r="A17" s="81" t="s">
        <v>34</v>
      </c>
      <c r="B17" s="74"/>
      <c r="C17" s="80"/>
    </row>
    <row r="18" spans="1:3" ht="7.5" customHeight="1" x14ac:dyDescent="0.25">
      <c r="A18" s="74"/>
      <c r="B18" s="74"/>
      <c r="C18" s="82"/>
    </row>
    <row r="19" spans="1:3" x14ac:dyDescent="0.25">
      <c r="A19" s="75" t="s">
        <v>35</v>
      </c>
      <c r="B19" s="74"/>
      <c r="C19" s="83">
        <v>776</v>
      </c>
    </row>
    <row r="20" spans="1:3" ht="3.75" customHeight="1" x14ac:dyDescent="0.25">
      <c r="A20" s="75"/>
      <c r="B20" s="74"/>
      <c r="C20" s="84"/>
    </row>
    <row r="21" spans="1:3" x14ac:dyDescent="0.25">
      <c r="A21" s="75" t="s">
        <v>36</v>
      </c>
      <c r="B21" s="74"/>
      <c r="C21" s="83">
        <v>681</v>
      </c>
    </row>
    <row r="22" spans="1:3" ht="3.75" customHeight="1" x14ac:dyDescent="0.25">
      <c r="A22" s="75"/>
      <c r="B22" s="74"/>
      <c r="C22" s="84"/>
    </row>
    <row r="23" spans="1:3" ht="14.45" customHeight="1" x14ac:dyDescent="0.25">
      <c r="A23" s="75" t="s">
        <v>37</v>
      </c>
      <c r="B23" s="74"/>
      <c r="C23" s="85">
        <v>1015</v>
      </c>
    </row>
    <row r="24" spans="1:3" ht="3.75" customHeight="1" x14ac:dyDescent="0.25">
      <c r="A24" s="74"/>
      <c r="B24" s="74"/>
      <c r="C24" s="80"/>
    </row>
    <row r="25" spans="1:3" x14ac:dyDescent="0.25">
      <c r="A25" s="75" t="s">
        <v>38</v>
      </c>
      <c r="B25" s="74"/>
      <c r="C25" s="86">
        <f>C19/C23</f>
        <v>0.76453201970443352</v>
      </c>
    </row>
    <row r="26" spans="1:3" ht="3.75" customHeight="1" x14ac:dyDescent="0.25">
      <c r="A26" s="74"/>
      <c r="B26" s="74"/>
      <c r="C26" s="80"/>
    </row>
    <row r="27" spans="1:3" x14ac:dyDescent="0.25">
      <c r="A27" s="74"/>
      <c r="B27" s="74"/>
      <c r="C27" s="80"/>
    </row>
    <row r="28" spans="1:3" ht="15" customHeight="1" x14ac:dyDescent="0.25">
      <c r="A28" s="81" t="s">
        <v>39</v>
      </c>
      <c r="B28" s="74"/>
      <c r="C28" s="80"/>
    </row>
    <row r="29" spans="1:3" ht="7.5" customHeight="1" x14ac:dyDescent="0.25">
      <c r="A29" s="74"/>
      <c r="B29" s="74"/>
      <c r="C29" s="80"/>
    </row>
    <row r="30" spans="1:3" x14ac:dyDescent="0.25">
      <c r="A30" s="75" t="s">
        <v>11</v>
      </c>
      <c r="B30" s="74"/>
      <c r="C30" s="87">
        <f>'Education Adequecy'!G56</f>
        <v>0.9926518518518519</v>
      </c>
    </row>
    <row r="31" spans="1:3" ht="3.75" customHeight="1" x14ac:dyDescent="0.25">
      <c r="A31" s="74"/>
      <c r="B31" s="74"/>
      <c r="C31" s="80"/>
    </row>
    <row r="32" spans="1:3" x14ac:dyDescent="0.25">
      <c r="A32" s="75" t="s">
        <v>40</v>
      </c>
      <c r="B32" s="74"/>
      <c r="C32" s="88" t="str">
        <f>IF(C30&lt;=65%,"VERY POOR",IF(AND(C30&lt;=75%,C30&gt;=66%),"POOR",IF(AND(C30&lt;=85%,C30&gt;=76%),"FAIR",IF(AND(C30&lt;=95%,C30&gt;=86%),"GOOD",IF(C30&gt;=96%,"VERY GOOD",0)))))</f>
        <v>VERY GOOD</v>
      </c>
    </row>
    <row r="33" spans="1:3" ht="3.75" customHeight="1" x14ac:dyDescent="0.25">
      <c r="A33" s="75"/>
      <c r="B33" s="74"/>
      <c r="C33" s="80"/>
    </row>
    <row r="34" spans="1:3" x14ac:dyDescent="0.25">
      <c r="A34" s="75" t="s">
        <v>1</v>
      </c>
      <c r="B34" s="74"/>
      <c r="C34" s="87">
        <f>'Education Adequecy'!G67</f>
        <v>0.98910714285714285</v>
      </c>
    </row>
    <row r="35" spans="1:3" ht="3.75" customHeight="1" x14ac:dyDescent="0.25">
      <c r="A35" s="74"/>
      <c r="B35" s="74"/>
      <c r="C35" s="80"/>
    </row>
    <row r="36" spans="1:3" x14ac:dyDescent="0.25">
      <c r="A36" s="75" t="s">
        <v>41</v>
      </c>
      <c r="B36" s="74"/>
      <c r="C36" s="88" t="str">
        <f>IF(C34&lt;=65%,"VERY POOR",IF(AND(C34&lt;=75%,C34&gt;=66%),"POOR",IF(AND(C34&lt;=85%,C34&gt;=76%),"FAIR",IF(AND(C34&lt;=95%,C34&gt;=86%),"GOOD",IF(C34&gt;=96%,"VERY GOOD",0)))))</f>
        <v>VERY GOOD</v>
      </c>
    </row>
    <row r="37" spans="1:3" x14ac:dyDescent="0.25">
      <c r="A37" s="74"/>
      <c r="B37" s="74"/>
      <c r="C37" s="74"/>
    </row>
    <row r="38" spans="1:3" x14ac:dyDescent="0.25">
      <c r="A38" s="74"/>
      <c r="B38" s="74"/>
      <c r="C38" s="74"/>
    </row>
    <row r="39" spans="1:3" x14ac:dyDescent="0.25">
      <c r="A39" s="74"/>
      <c r="B39" s="74"/>
      <c r="C39" s="74"/>
    </row>
    <row r="40" spans="1:3" x14ac:dyDescent="0.25">
      <c r="A40" s="74"/>
      <c r="B40" s="74"/>
      <c r="C40" s="74"/>
    </row>
    <row r="41" spans="1:3" x14ac:dyDescent="0.25">
      <c r="A41" s="74"/>
      <c r="B41" s="74"/>
      <c r="C41" s="7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"/>
  <sheetViews>
    <sheetView topLeftCell="A28" workbookViewId="0">
      <selection activeCell="H68" sqref="H68"/>
    </sheetView>
  </sheetViews>
  <sheetFormatPr defaultRowHeight="15" x14ac:dyDescent="0.25"/>
  <cols>
    <col min="1" max="1" width="33" bestFit="1" customWidth="1"/>
    <col min="2" max="2" width="0.7109375" customWidth="1"/>
  </cols>
  <sheetData>
    <row r="1" spans="1:10" ht="18" x14ac:dyDescent="0.25">
      <c r="A1" s="66" t="s">
        <v>25</v>
      </c>
      <c r="B1" s="66"/>
      <c r="C1" s="66"/>
      <c r="D1" s="66"/>
      <c r="E1" s="66"/>
      <c r="F1" s="66"/>
      <c r="G1" s="66"/>
      <c r="H1" s="65"/>
      <c r="I1" s="65"/>
      <c r="J1" s="65"/>
    </row>
    <row r="2" spans="1:10" ht="18" x14ac:dyDescent="0.25">
      <c r="A2" s="64" t="s">
        <v>24</v>
      </c>
      <c r="B2" s="64"/>
      <c r="C2" s="63" t="str">
        <f>'[1]Uniformat FCI'!C1:G1</f>
        <v>Central High</v>
      </c>
      <c r="D2" s="63"/>
      <c r="E2" s="63"/>
      <c r="F2" s="63"/>
      <c r="G2" s="63"/>
      <c r="H2" s="62"/>
      <c r="I2" s="62"/>
      <c r="J2" s="62"/>
    </row>
    <row r="3" spans="1:10" x14ac:dyDescent="0.25">
      <c r="A3" s="60" t="s">
        <v>23</v>
      </c>
      <c r="B3" s="60"/>
      <c r="C3" s="61">
        <f>'[1]Uniformat FCI'!C2</f>
        <v>261361</v>
      </c>
      <c r="D3" s="58"/>
      <c r="E3" s="58"/>
      <c r="F3" s="58"/>
      <c r="G3" s="58"/>
      <c r="H3" s="58"/>
      <c r="I3" s="58"/>
      <c r="J3" s="58"/>
    </row>
    <row r="4" spans="1:10" x14ac:dyDescent="0.25">
      <c r="A4" s="60" t="s">
        <v>22</v>
      </c>
      <c r="B4" s="60"/>
      <c r="C4" s="59">
        <f>'[1]Uniformat FCI'!C5</f>
        <v>4</v>
      </c>
      <c r="D4" s="58"/>
      <c r="E4" s="58"/>
      <c r="F4" s="58"/>
      <c r="G4" s="58"/>
      <c r="H4" s="58"/>
      <c r="I4" s="58"/>
      <c r="J4" s="58"/>
    </row>
    <row r="7" spans="1:10" x14ac:dyDescent="0.25">
      <c r="A7" s="54" t="s">
        <v>19</v>
      </c>
      <c r="B7" s="55"/>
      <c r="C7" s="54" t="s">
        <v>21</v>
      </c>
      <c r="D7" s="57" t="s">
        <v>20</v>
      </c>
      <c r="E7" s="57"/>
      <c r="F7" s="57"/>
      <c r="G7" s="56"/>
    </row>
    <row r="8" spans="1:10" ht="16.5" x14ac:dyDescent="0.25">
      <c r="A8" s="54" t="s">
        <v>19</v>
      </c>
      <c r="B8" s="55"/>
      <c r="C8" s="54" t="s">
        <v>18</v>
      </c>
      <c r="D8" s="53" t="s">
        <v>17</v>
      </c>
      <c r="E8" s="53" t="s">
        <v>16</v>
      </c>
      <c r="F8" s="53" t="s">
        <v>15</v>
      </c>
      <c r="G8" s="52" t="s">
        <v>14</v>
      </c>
    </row>
    <row r="9" spans="1:10" ht="4.5" customHeight="1" x14ac:dyDescent="0.25">
      <c r="A9" s="51"/>
      <c r="B9" s="50"/>
      <c r="C9" s="49"/>
      <c r="D9" s="48"/>
      <c r="E9" s="48"/>
      <c r="F9" s="48"/>
      <c r="G9" s="48"/>
    </row>
    <row r="10" spans="1:10" x14ac:dyDescent="0.25">
      <c r="A10" s="47" t="s">
        <v>13</v>
      </c>
      <c r="B10" s="46"/>
      <c r="C10" s="45"/>
      <c r="D10" s="44"/>
      <c r="E10" s="43"/>
      <c r="F10" s="43"/>
      <c r="G10" s="42"/>
    </row>
    <row r="11" spans="1:10" ht="10.35" customHeight="1" x14ac:dyDescent="0.25">
      <c r="A11" s="35" t="s">
        <v>12</v>
      </c>
      <c r="B11" s="41"/>
      <c r="C11" s="36">
        <v>101</v>
      </c>
      <c r="D11" s="35">
        <v>1275</v>
      </c>
      <c r="E11" s="19">
        <v>750</v>
      </c>
      <c r="F11" s="18">
        <f>D11-E11</f>
        <v>525</v>
      </c>
      <c r="G11" s="17">
        <f>IF(F11&gt;0,1,D11/E11)</f>
        <v>1</v>
      </c>
    </row>
    <row r="12" spans="1:10" ht="10.35" customHeight="1" x14ac:dyDescent="0.25">
      <c r="A12" s="35" t="s">
        <v>12</v>
      </c>
      <c r="B12" s="38"/>
      <c r="C12" s="36">
        <v>102</v>
      </c>
      <c r="D12" s="35">
        <v>719</v>
      </c>
      <c r="E12" s="19">
        <v>750</v>
      </c>
      <c r="F12" s="18">
        <f>D12-E12</f>
        <v>-31</v>
      </c>
      <c r="G12" s="17">
        <f>IF(F12&gt;0,1,D12/E12)</f>
        <v>0.95866666666666667</v>
      </c>
    </row>
    <row r="13" spans="1:10" ht="10.35" customHeight="1" x14ac:dyDescent="0.25">
      <c r="A13" s="35" t="s">
        <v>12</v>
      </c>
      <c r="B13" s="38"/>
      <c r="C13" s="36">
        <v>103</v>
      </c>
      <c r="D13" s="35">
        <v>844</v>
      </c>
      <c r="E13" s="19">
        <v>750</v>
      </c>
      <c r="F13" s="18">
        <f>D13-E13</f>
        <v>94</v>
      </c>
      <c r="G13" s="17">
        <f>IF(F13&gt;0,1,D13/E13)</f>
        <v>1</v>
      </c>
    </row>
    <row r="14" spans="1:10" ht="10.35" customHeight="1" x14ac:dyDescent="0.25">
      <c r="A14" s="35" t="s">
        <v>12</v>
      </c>
      <c r="B14" s="38"/>
      <c r="C14" s="36">
        <v>106</v>
      </c>
      <c r="D14" s="35">
        <v>818</v>
      </c>
      <c r="E14" s="19">
        <v>750</v>
      </c>
      <c r="F14" s="18">
        <f>D14-E14</f>
        <v>68</v>
      </c>
      <c r="G14" s="17">
        <f>IF(F14&gt;0,1,D14/E14)</f>
        <v>1</v>
      </c>
    </row>
    <row r="15" spans="1:10" ht="10.35" customHeight="1" x14ac:dyDescent="0.25">
      <c r="A15" s="35" t="s">
        <v>12</v>
      </c>
      <c r="B15" s="38"/>
      <c r="C15" s="36">
        <v>108</v>
      </c>
      <c r="D15" s="35">
        <v>820</v>
      </c>
      <c r="E15" s="19">
        <v>750</v>
      </c>
      <c r="F15" s="18">
        <f>D15-E15</f>
        <v>70</v>
      </c>
      <c r="G15" s="17">
        <f>IF(F15&gt;0,1,D15/E15)</f>
        <v>1</v>
      </c>
    </row>
    <row r="16" spans="1:10" ht="10.35" customHeight="1" x14ac:dyDescent="0.25">
      <c r="A16" s="35" t="s">
        <v>12</v>
      </c>
      <c r="B16" s="38"/>
      <c r="C16" s="36">
        <v>119</v>
      </c>
      <c r="D16" s="35">
        <v>818</v>
      </c>
      <c r="E16" s="19">
        <v>750</v>
      </c>
      <c r="F16" s="18">
        <f>D16-E16</f>
        <v>68</v>
      </c>
      <c r="G16" s="17">
        <f>IF(F16&gt;0,1,D16/E16)</f>
        <v>1</v>
      </c>
    </row>
    <row r="17" spans="1:27" ht="10.35" customHeight="1" x14ac:dyDescent="0.25">
      <c r="A17" s="35" t="s">
        <v>12</v>
      </c>
      <c r="B17" s="38"/>
      <c r="C17" s="36">
        <v>122</v>
      </c>
      <c r="D17" s="35">
        <v>809</v>
      </c>
      <c r="E17" s="19">
        <v>750</v>
      </c>
      <c r="F17" s="18">
        <f>D17-E17</f>
        <v>59</v>
      </c>
      <c r="G17" s="17">
        <f>IF(F17&gt;0,1,D17/E17)</f>
        <v>1</v>
      </c>
    </row>
    <row r="18" spans="1:27" ht="10.35" customHeight="1" x14ac:dyDescent="0.25">
      <c r="A18" s="35" t="s">
        <v>12</v>
      </c>
      <c r="B18" s="38"/>
      <c r="C18" s="36">
        <v>134</v>
      </c>
      <c r="D18" s="35">
        <v>775</v>
      </c>
      <c r="E18" s="19">
        <v>750</v>
      </c>
      <c r="F18" s="18">
        <f>D18-E18</f>
        <v>25</v>
      </c>
      <c r="G18" s="17">
        <f>IF(F18&gt;0,1,D18/E18)</f>
        <v>1</v>
      </c>
    </row>
    <row r="19" spans="1:27" ht="10.35" customHeight="1" x14ac:dyDescent="0.25">
      <c r="A19" s="35" t="s">
        <v>12</v>
      </c>
      <c r="B19" s="38"/>
      <c r="C19" s="36">
        <v>136</v>
      </c>
      <c r="D19" s="35">
        <v>836</v>
      </c>
      <c r="E19" s="19">
        <v>750</v>
      </c>
      <c r="F19" s="18">
        <f>D19-E19</f>
        <v>86</v>
      </c>
      <c r="G19" s="17">
        <f>IF(F19&gt;0,1,D19/E19)</f>
        <v>1</v>
      </c>
    </row>
    <row r="20" spans="1:27" ht="10.35" customHeight="1" x14ac:dyDescent="0.25">
      <c r="A20" s="35" t="s">
        <v>12</v>
      </c>
      <c r="B20" s="38"/>
      <c r="C20" s="36">
        <v>138</v>
      </c>
      <c r="D20" s="35">
        <v>837</v>
      </c>
      <c r="E20" s="19">
        <v>750</v>
      </c>
      <c r="F20" s="18">
        <f>D20-E20</f>
        <v>87</v>
      </c>
      <c r="G20" s="17">
        <f>IF(F20&gt;0,1,D20/E20)</f>
        <v>1</v>
      </c>
    </row>
    <row r="21" spans="1:27" ht="10.35" customHeight="1" x14ac:dyDescent="0.25">
      <c r="A21" s="35" t="s">
        <v>12</v>
      </c>
      <c r="B21" s="38"/>
      <c r="C21" s="36">
        <v>140</v>
      </c>
      <c r="D21" s="35">
        <v>787</v>
      </c>
      <c r="E21" s="19">
        <v>750</v>
      </c>
      <c r="F21" s="18">
        <f>D21-E21</f>
        <v>37</v>
      </c>
      <c r="G21" s="17">
        <f>IF(F21&gt;0,1,D21/E21)</f>
        <v>1</v>
      </c>
    </row>
    <row r="22" spans="1:27" ht="10.35" customHeight="1" x14ac:dyDescent="0.25">
      <c r="A22" s="35" t="s">
        <v>12</v>
      </c>
      <c r="B22" s="38"/>
      <c r="C22" s="36">
        <v>142</v>
      </c>
      <c r="D22" s="35">
        <v>823</v>
      </c>
      <c r="E22" s="19">
        <v>750</v>
      </c>
      <c r="F22" s="18">
        <f>D22-E22</f>
        <v>73</v>
      </c>
      <c r="G22" s="17">
        <f>IF(F22&gt;0,1,D22/E22)</f>
        <v>1</v>
      </c>
    </row>
    <row r="23" spans="1:27" ht="10.35" customHeight="1" x14ac:dyDescent="0.25">
      <c r="A23" s="35" t="s">
        <v>12</v>
      </c>
      <c r="B23" s="38"/>
      <c r="C23" s="36">
        <v>206</v>
      </c>
      <c r="D23" s="35">
        <v>825</v>
      </c>
      <c r="E23" s="19">
        <v>750</v>
      </c>
      <c r="F23" s="18">
        <f>D23-E23</f>
        <v>75</v>
      </c>
      <c r="G23" s="17">
        <f>IF(F23&gt;0,1,D23/E23)</f>
        <v>1</v>
      </c>
    </row>
    <row r="24" spans="1:27" ht="10.35" customHeight="1" x14ac:dyDescent="0.25">
      <c r="A24" s="35" t="s">
        <v>12</v>
      </c>
      <c r="B24" s="38"/>
      <c r="C24" s="36">
        <v>208</v>
      </c>
      <c r="D24" s="35">
        <v>859</v>
      </c>
      <c r="E24" s="19">
        <v>750</v>
      </c>
      <c r="F24" s="18">
        <f>D24-E24</f>
        <v>109</v>
      </c>
      <c r="G24" s="17">
        <f>IF(F24&gt;0,1,D24/E24)</f>
        <v>1</v>
      </c>
    </row>
    <row r="25" spans="1:27" ht="10.35" customHeight="1" x14ac:dyDescent="0.25">
      <c r="A25" s="35" t="s">
        <v>12</v>
      </c>
      <c r="B25" s="38"/>
      <c r="C25" s="36">
        <v>214</v>
      </c>
      <c r="D25" s="35">
        <v>829</v>
      </c>
      <c r="E25" s="19">
        <v>750</v>
      </c>
      <c r="F25" s="18">
        <f>D25-E25</f>
        <v>79</v>
      </c>
      <c r="G25" s="17">
        <f>IF(F25&gt;0,1,D25/E25)</f>
        <v>1</v>
      </c>
    </row>
    <row r="26" spans="1:27" ht="10.35" customHeight="1" x14ac:dyDescent="0.25">
      <c r="A26" s="35" t="s">
        <v>12</v>
      </c>
      <c r="B26" s="38"/>
      <c r="C26" s="36">
        <v>216</v>
      </c>
      <c r="D26" s="35">
        <v>815</v>
      </c>
      <c r="E26" s="19">
        <v>750</v>
      </c>
      <c r="F26" s="18">
        <f>D26-E26</f>
        <v>65</v>
      </c>
      <c r="G26" s="17">
        <f>IF(F26&gt;0,1,D26/E26)</f>
        <v>1</v>
      </c>
    </row>
    <row r="27" spans="1:27" ht="10.35" customHeight="1" x14ac:dyDescent="0.25">
      <c r="A27" s="35" t="s">
        <v>12</v>
      </c>
      <c r="B27" s="38"/>
      <c r="C27" s="36">
        <v>219</v>
      </c>
      <c r="D27" s="35">
        <v>1114</v>
      </c>
      <c r="E27" s="19">
        <v>750</v>
      </c>
      <c r="F27" s="18">
        <f>D27-E27</f>
        <v>364</v>
      </c>
      <c r="G27" s="17">
        <f>IF(F27&gt;0,1,D27/E27)</f>
        <v>1</v>
      </c>
    </row>
    <row r="28" spans="1:27" ht="10.35" customHeight="1" x14ac:dyDescent="0.25">
      <c r="A28" s="35" t="s">
        <v>12</v>
      </c>
      <c r="B28" s="38"/>
      <c r="C28" s="36">
        <v>220</v>
      </c>
      <c r="D28" s="35">
        <v>818</v>
      </c>
      <c r="E28" s="19">
        <v>750</v>
      </c>
      <c r="F28" s="18">
        <f>D28-E28</f>
        <v>68</v>
      </c>
      <c r="G28" s="17">
        <f>IF(F28&gt;0,1,D28/E28)</f>
        <v>1</v>
      </c>
    </row>
    <row r="29" spans="1:27" ht="10.35" customHeight="1" x14ac:dyDescent="0.25">
      <c r="A29" s="35" t="s">
        <v>12</v>
      </c>
      <c r="B29" s="38"/>
      <c r="C29" s="36">
        <v>222</v>
      </c>
      <c r="D29" s="35">
        <v>816</v>
      </c>
      <c r="E29" s="19">
        <v>750</v>
      </c>
      <c r="F29" s="18">
        <f>D29-E29</f>
        <v>66</v>
      </c>
      <c r="G29" s="17">
        <f>IF(F29&gt;0,1,D29/E29)</f>
        <v>1</v>
      </c>
    </row>
    <row r="30" spans="1:27" ht="10.35" customHeight="1" x14ac:dyDescent="0.25">
      <c r="A30" s="35" t="s">
        <v>12</v>
      </c>
      <c r="B30" s="38"/>
      <c r="C30" s="36">
        <v>224</v>
      </c>
      <c r="D30" s="35">
        <v>822</v>
      </c>
      <c r="E30" s="19">
        <v>750</v>
      </c>
      <c r="F30" s="18">
        <f>D30-E30</f>
        <v>72</v>
      </c>
      <c r="G30" s="17">
        <f>IF(F30&gt;0,1,D30/E30)</f>
        <v>1</v>
      </c>
    </row>
    <row r="31" spans="1:27" ht="10.35" customHeight="1" x14ac:dyDescent="0.25">
      <c r="A31" s="35" t="s">
        <v>12</v>
      </c>
      <c r="B31" s="38"/>
      <c r="C31" s="36">
        <v>234</v>
      </c>
      <c r="D31" s="35">
        <v>810</v>
      </c>
      <c r="E31" s="19">
        <v>750</v>
      </c>
      <c r="F31" s="18">
        <f>D31-E31</f>
        <v>60</v>
      </c>
      <c r="G31" s="17">
        <f>IF(F31&gt;0,1,D31/E31)</f>
        <v>1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0.35" customHeight="1" x14ac:dyDescent="0.25">
      <c r="A32" s="35" t="s">
        <v>12</v>
      </c>
      <c r="B32" s="38"/>
      <c r="C32" s="36">
        <v>235</v>
      </c>
      <c r="D32" s="35">
        <v>928</v>
      </c>
      <c r="E32" s="19">
        <v>750</v>
      </c>
      <c r="F32" s="18">
        <f>D32-E32</f>
        <v>178</v>
      </c>
      <c r="G32" s="17">
        <f>IF(F32&gt;0,1,D32/E32)</f>
        <v>1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0.35" customHeight="1" x14ac:dyDescent="0.25">
      <c r="A33" s="35" t="s">
        <v>12</v>
      </c>
      <c r="B33" s="38"/>
      <c r="C33" s="36">
        <v>236</v>
      </c>
      <c r="D33" s="35">
        <v>915</v>
      </c>
      <c r="E33" s="19">
        <v>750</v>
      </c>
      <c r="F33" s="18">
        <f>D33-E33</f>
        <v>165</v>
      </c>
      <c r="G33" s="17">
        <f>IF(F33&gt;0,1,D33/E33)</f>
        <v>1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0.35" customHeight="1" x14ac:dyDescent="0.25">
      <c r="A34" s="35" t="s">
        <v>12</v>
      </c>
      <c r="B34" s="38"/>
      <c r="C34" s="36">
        <v>238</v>
      </c>
      <c r="D34" s="35">
        <v>801</v>
      </c>
      <c r="E34" s="19">
        <v>750</v>
      </c>
      <c r="F34" s="18">
        <f>D34-E34</f>
        <v>51</v>
      </c>
      <c r="G34" s="17">
        <f>IF(F34&gt;0,1,D34/E34)</f>
        <v>1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0.35" customHeight="1" x14ac:dyDescent="0.25">
      <c r="A35" s="35" t="s">
        <v>12</v>
      </c>
      <c r="B35" s="38"/>
      <c r="C35" s="36">
        <v>242</v>
      </c>
      <c r="D35" s="35">
        <v>788</v>
      </c>
      <c r="E35" s="19">
        <v>750</v>
      </c>
      <c r="F35" s="18">
        <f>D35-E35</f>
        <v>38</v>
      </c>
      <c r="G35" s="17">
        <f>IF(F35&gt;0,1,D35/E35)</f>
        <v>1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0.35" customHeight="1" x14ac:dyDescent="0.25">
      <c r="A36" s="35" t="s">
        <v>12</v>
      </c>
      <c r="B36" s="38"/>
      <c r="C36" s="36">
        <v>243</v>
      </c>
      <c r="D36" s="35">
        <v>902</v>
      </c>
      <c r="E36" s="19">
        <v>750</v>
      </c>
      <c r="F36" s="18">
        <f>D36-E36</f>
        <v>152</v>
      </c>
      <c r="G36" s="17">
        <f>IF(F36&gt;0,1,D36/E36)</f>
        <v>1</v>
      </c>
      <c r="O36" s="37"/>
      <c r="P36" s="39"/>
      <c r="Q36" s="40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0.35" customHeight="1" x14ac:dyDescent="0.25">
      <c r="A37" s="35" t="s">
        <v>12</v>
      </c>
      <c r="B37" s="38"/>
      <c r="C37" s="36">
        <v>245</v>
      </c>
      <c r="D37" s="35">
        <v>928</v>
      </c>
      <c r="E37" s="19">
        <v>750</v>
      </c>
      <c r="F37" s="18">
        <f>D37-E37</f>
        <v>178</v>
      </c>
      <c r="G37" s="17">
        <f>IF(F37&gt;0,1,D37/E37)</f>
        <v>1</v>
      </c>
      <c r="O37" s="37"/>
      <c r="P37" s="39"/>
      <c r="Q37" s="40"/>
      <c r="R37" s="39"/>
      <c r="S37" s="39"/>
      <c r="T37" s="39"/>
      <c r="U37" s="39"/>
      <c r="V37" s="39"/>
      <c r="W37" s="37"/>
      <c r="X37" s="37"/>
      <c r="Y37" s="37"/>
      <c r="Z37" s="37"/>
      <c r="AA37" s="37"/>
    </row>
    <row r="38" spans="1:27" ht="10.35" customHeight="1" x14ac:dyDescent="0.25">
      <c r="A38" s="35" t="s">
        <v>12</v>
      </c>
      <c r="B38" s="38"/>
      <c r="C38" s="36">
        <v>302</v>
      </c>
      <c r="D38" s="35">
        <v>811</v>
      </c>
      <c r="E38" s="19">
        <v>750</v>
      </c>
      <c r="F38" s="18">
        <f>D38-E38</f>
        <v>61</v>
      </c>
      <c r="G38" s="17">
        <f>IF(F38&gt;0,1,D38/E38)</f>
        <v>1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0.35" customHeight="1" x14ac:dyDescent="0.25">
      <c r="A39" s="35" t="s">
        <v>12</v>
      </c>
      <c r="B39" s="38"/>
      <c r="C39" s="36">
        <v>303</v>
      </c>
      <c r="D39" s="35">
        <v>608</v>
      </c>
      <c r="E39" s="19">
        <v>750</v>
      </c>
      <c r="F39" s="18">
        <f>D39-E39</f>
        <v>-142</v>
      </c>
      <c r="G39" s="17">
        <f>IF(F39&gt;0,1,D39/E39)</f>
        <v>0.81066666666666665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0.35" customHeight="1" x14ac:dyDescent="0.25">
      <c r="A40" s="35" t="s">
        <v>12</v>
      </c>
      <c r="B40" s="38"/>
      <c r="C40" s="36">
        <v>308</v>
      </c>
      <c r="D40" s="35">
        <v>814</v>
      </c>
      <c r="E40" s="19">
        <v>750</v>
      </c>
      <c r="F40" s="18">
        <f>D40-E40</f>
        <v>64</v>
      </c>
      <c r="G40" s="17">
        <f>IF(F40&gt;0,1,D40/E40)</f>
        <v>1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10.35" customHeight="1" x14ac:dyDescent="0.25">
      <c r="A41" s="35" t="s">
        <v>12</v>
      </c>
      <c r="B41" s="38"/>
      <c r="C41" s="36">
        <v>310</v>
      </c>
      <c r="D41" s="35">
        <v>809</v>
      </c>
      <c r="E41" s="19">
        <v>750</v>
      </c>
      <c r="F41" s="18">
        <f>D41-E41</f>
        <v>59</v>
      </c>
      <c r="G41" s="17">
        <f>IF(F41&gt;0,1,D41/E41)</f>
        <v>1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0.35" customHeight="1" x14ac:dyDescent="0.25">
      <c r="A42" s="35" t="s">
        <v>12</v>
      </c>
      <c r="B42" s="38"/>
      <c r="C42" s="36">
        <v>314</v>
      </c>
      <c r="D42" s="35">
        <v>809</v>
      </c>
      <c r="E42" s="19">
        <v>750</v>
      </c>
      <c r="F42" s="18">
        <f>D42-E42</f>
        <v>59</v>
      </c>
      <c r="G42" s="17">
        <f>IF(F42&gt;0,1,D42/E42)</f>
        <v>1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0.35" customHeight="1" x14ac:dyDescent="0.25">
      <c r="A43" s="35" t="s">
        <v>12</v>
      </c>
      <c r="B43" s="38"/>
      <c r="C43" s="36">
        <v>315</v>
      </c>
      <c r="D43" s="35">
        <v>782</v>
      </c>
      <c r="E43" s="19">
        <v>750</v>
      </c>
      <c r="F43" s="18">
        <f>D43-E43</f>
        <v>32</v>
      </c>
      <c r="G43" s="17">
        <f>IF(F43&gt;0,1,D43/E43)</f>
        <v>1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0.35" customHeight="1" x14ac:dyDescent="0.25">
      <c r="A44" s="35" t="s">
        <v>12</v>
      </c>
      <c r="B44" s="38"/>
      <c r="C44" s="36">
        <v>316</v>
      </c>
      <c r="D44" s="35">
        <v>852</v>
      </c>
      <c r="E44" s="19">
        <v>750</v>
      </c>
      <c r="F44" s="18">
        <f>D44-E44</f>
        <v>102</v>
      </c>
      <c r="G44" s="17">
        <f>IF(F44&gt;0,1,D44/E44)</f>
        <v>1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0.35" customHeight="1" x14ac:dyDescent="0.25">
      <c r="A45" s="35" t="s">
        <v>12</v>
      </c>
      <c r="B45" s="38"/>
      <c r="C45" s="36">
        <v>320</v>
      </c>
      <c r="D45" s="35">
        <v>807</v>
      </c>
      <c r="E45" s="19">
        <v>750</v>
      </c>
      <c r="F45" s="18">
        <f>D45-E45</f>
        <v>57</v>
      </c>
      <c r="G45" s="17">
        <f>IF(F45&gt;0,1,D45/E45)</f>
        <v>1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0.35" customHeight="1" x14ac:dyDescent="0.25">
      <c r="A46" s="35" t="s">
        <v>12</v>
      </c>
      <c r="B46" s="38"/>
      <c r="C46" s="36">
        <v>321</v>
      </c>
      <c r="D46" s="35">
        <v>675</v>
      </c>
      <c r="E46" s="19">
        <v>750</v>
      </c>
      <c r="F46" s="18">
        <f>D46-E46</f>
        <v>-75</v>
      </c>
      <c r="G46" s="17">
        <f>IF(F46&gt;0,1,D46/E46)</f>
        <v>0.9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0.35" customHeight="1" x14ac:dyDescent="0.25">
      <c r="A47" s="35" t="s">
        <v>12</v>
      </c>
      <c r="B47" s="38"/>
      <c r="C47" s="36">
        <v>322</v>
      </c>
      <c r="D47" s="35">
        <v>873</v>
      </c>
      <c r="E47" s="19">
        <v>750</v>
      </c>
      <c r="F47" s="18">
        <f>D47-E47</f>
        <v>123</v>
      </c>
      <c r="G47" s="17">
        <f>IF(F47&gt;0,1,D47/E47)</f>
        <v>1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0.35" customHeight="1" x14ac:dyDescent="0.25">
      <c r="A48" s="35" t="s">
        <v>12</v>
      </c>
      <c r="B48" s="38"/>
      <c r="C48" s="36">
        <v>324</v>
      </c>
      <c r="D48" s="35">
        <v>807</v>
      </c>
      <c r="E48" s="19">
        <v>750</v>
      </c>
      <c r="F48" s="18">
        <f>D48-E48</f>
        <v>57</v>
      </c>
      <c r="G48" s="17">
        <f>IF(F48&gt;0,1,D48/E48)</f>
        <v>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0.35" customHeight="1" x14ac:dyDescent="0.25">
      <c r="A49" s="35" t="s">
        <v>12</v>
      </c>
      <c r="B49" s="34"/>
      <c r="C49" s="36">
        <v>334</v>
      </c>
      <c r="D49" s="35">
        <v>845</v>
      </c>
      <c r="E49" s="19">
        <v>750</v>
      </c>
      <c r="F49" s="18">
        <f>D49-E49</f>
        <v>95</v>
      </c>
      <c r="G49" s="17">
        <f>IF(F49&gt;0,1,D49/E49)</f>
        <v>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0.35" customHeight="1" x14ac:dyDescent="0.25">
      <c r="A50" s="35" t="s">
        <v>12</v>
      </c>
      <c r="B50" s="34"/>
      <c r="C50" s="36">
        <v>336</v>
      </c>
      <c r="D50" s="35">
        <v>797</v>
      </c>
      <c r="E50" s="19">
        <v>750</v>
      </c>
      <c r="F50" s="18">
        <f>D50-E50</f>
        <v>47</v>
      </c>
      <c r="G50" s="17">
        <f>IF(F50&gt;0,1,D50/E50)</f>
        <v>1</v>
      </c>
    </row>
    <row r="51" spans="1:27" ht="10.35" customHeight="1" x14ac:dyDescent="0.25">
      <c r="A51" s="35" t="s">
        <v>12</v>
      </c>
      <c r="B51" s="34"/>
      <c r="C51" s="36">
        <v>337</v>
      </c>
      <c r="D51" s="35">
        <v>840</v>
      </c>
      <c r="E51" s="19">
        <v>750</v>
      </c>
      <c r="F51" s="18">
        <f>D51-E51</f>
        <v>90</v>
      </c>
      <c r="G51" s="17">
        <f>IF(F51&gt;0,1,D51/E51)</f>
        <v>1</v>
      </c>
    </row>
    <row r="52" spans="1:27" ht="10.35" customHeight="1" x14ac:dyDescent="0.25">
      <c r="A52" s="35" t="s">
        <v>12</v>
      </c>
      <c r="B52" s="34"/>
      <c r="C52" s="36">
        <v>338</v>
      </c>
      <c r="D52" s="35">
        <v>833</v>
      </c>
      <c r="E52" s="19">
        <v>750</v>
      </c>
      <c r="F52" s="18">
        <f>D52-E52</f>
        <v>83</v>
      </c>
      <c r="G52" s="17">
        <f>IF(F52&gt;0,1,D52/E52)</f>
        <v>1</v>
      </c>
    </row>
    <row r="53" spans="1:27" ht="10.35" customHeight="1" x14ac:dyDescent="0.25">
      <c r="A53" s="35" t="s">
        <v>12</v>
      </c>
      <c r="B53" s="34"/>
      <c r="C53" s="36">
        <v>342</v>
      </c>
      <c r="D53" s="35">
        <v>839</v>
      </c>
      <c r="E53" s="19">
        <v>750</v>
      </c>
      <c r="F53" s="18">
        <f>D53-E53</f>
        <v>89</v>
      </c>
      <c r="G53" s="17">
        <f>IF(F53&gt;0,1,D53/E53)</f>
        <v>1</v>
      </c>
    </row>
    <row r="54" spans="1:27" ht="10.35" customHeight="1" x14ac:dyDescent="0.25">
      <c r="A54" s="35" t="s">
        <v>12</v>
      </c>
      <c r="B54" s="34"/>
      <c r="C54" s="36">
        <v>343</v>
      </c>
      <c r="D54" s="35">
        <v>810</v>
      </c>
      <c r="E54" s="19">
        <v>750</v>
      </c>
      <c r="F54" s="18">
        <f>D54-E54</f>
        <v>60</v>
      </c>
      <c r="G54" s="17">
        <f>IF(F54&gt;0,1,D54/E54)</f>
        <v>1</v>
      </c>
    </row>
    <row r="55" spans="1:27" ht="10.35" customHeight="1" thickBot="1" x14ac:dyDescent="0.3">
      <c r="A55" s="35" t="s">
        <v>12</v>
      </c>
      <c r="B55" s="34"/>
      <c r="C55" s="33">
        <v>345</v>
      </c>
      <c r="D55" s="32">
        <v>829</v>
      </c>
      <c r="E55" s="12">
        <v>750</v>
      </c>
      <c r="F55" s="11">
        <f>D55-E55</f>
        <v>79</v>
      </c>
      <c r="G55" s="10">
        <f>IF(F55&gt;0,1,D55/E55)</f>
        <v>1</v>
      </c>
    </row>
    <row r="56" spans="1:27" ht="15.75" customHeight="1" thickBot="1" x14ac:dyDescent="0.3">
      <c r="A56" s="9"/>
      <c r="B56" s="9"/>
      <c r="C56" s="31" t="s">
        <v>11</v>
      </c>
      <c r="D56" s="7"/>
      <c r="E56" s="7"/>
      <c r="F56" s="7"/>
      <c r="G56" s="5">
        <f>AVERAGE(G11:G55)</f>
        <v>0.9926518518518519</v>
      </c>
    </row>
    <row r="57" spans="1:27" ht="10.35" customHeight="1" x14ac:dyDescent="0.25">
      <c r="A57" s="28"/>
      <c r="B57" s="28"/>
      <c r="C57" s="30"/>
      <c r="D57" s="30"/>
      <c r="E57" s="29"/>
      <c r="F57" s="29"/>
      <c r="G57" s="29"/>
    </row>
    <row r="58" spans="1:27" ht="6" customHeight="1" x14ac:dyDescent="0.25">
      <c r="A58" s="28"/>
      <c r="B58" s="28"/>
      <c r="C58" s="28"/>
      <c r="D58" s="28"/>
      <c r="E58" s="28"/>
      <c r="F58" s="28"/>
      <c r="G58" s="28"/>
    </row>
    <row r="59" spans="1:27" ht="15" customHeight="1" x14ac:dyDescent="0.25">
      <c r="A59" s="27" t="s">
        <v>10</v>
      </c>
      <c r="B59" s="26"/>
      <c r="C59" s="25"/>
      <c r="D59" s="24"/>
      <c r="E59" s="24"/>
      <c r="F59" s="24"/>
      <c r="G59" s="23"/>
    </row>
    <row r="60" spans="1:27" s="9" customFormat="1" ht="10.35" customHeight="1" x14ac:dyDescent="0.25">
      <c r="A60" s="20" t="s">
        <v>9</v>
      </c>
      <c r="B60" s="22"/>
      <c r="C60" s="21" t="s">
        <v>2</v>
      </c>
      <c r="D60" s="20">
        <v>9808</v>
      </c>
      <c r="E60" s="19">
        <v>8000</v>
      </c>
      <c r="F60" s="18">
        <f>D60-E60</f>
        <v>1808</v>
      </c>
      <c r="G60" s="17">
        <f>IF(F60&gt;0,1,D60/E60)</f>
        <v>1</v>
      </c>
    </row>
    <row r="61" spans="1:27" s="9" customFormat="1" ht="10.35" customHeight="1" x14ac:dyDescent="0.25">
      <c r="A61" s="20" t="s">
        <v>8</v>
      </c>
      <c r="B61" s="22"/>
      <c r="C61" s="21" t="s">
        <v>2</v>
      </c>
      <c r="D61" s="20">
        <v>12197</v>
      </c>
      <c r="E61" s="19">
        <v>10075</v>
      </c>
      <c r="F61" s="18">
        <f>D61-E61</f>
        <v>2122</v>
      </c>
      <c r="G61" s="17">
        <f>IF(F61&gt;0,1,D61/E61)</f>
        <v>1</v>
      </c>
    </row>
    <row r="62" spans="1:27" s="9" customFormat="1" ht="10.35" customHeight="1" x14ac:dyDescent="0.25">
      <c r="A62" s="20" t="s">
        <v>7</v>
      </c>
      <c r="B62" s="15"/>
      <c r="C62" s="21" t="s">
        <v>2</v>
      </c>
      <c r="D62" s="20">
        <v>37431</v>
      </c>
      <c r="E62" s="19">
        <v>21100</v>
      </c>
      <c r="F62" s="18">
        <f>D62-E62</f>
        <v>16331</v>
      </c>
      <c r="G62" s="17">
        <f>IF(F62&gt;0,1,D62/E62)</f>
        <v>1</v>
      </c>
    </row>
    <row r="63" spans="1:27" s="9" customFormat="1" ht="10.35" customHeight="1" x14ac:dyDescent="0.25">
      <c r="A63" s="16" t="s">
        <v>6</v>
      </c>
      <c r="B63" s="15"/>
      <c r="C63" s="21" t="s">
        <v>2</v>
      </c>
      <c r="D63" s="20">
        <v>13282</v>
      </c>
      <c r="E63" s="19">
        <v>5750</v>
      </c>
      <c r="F63" s="18">
        <f>D63-E63</f>
        <v>7532</v>
      </c>
      <c r="G63" s="17">
        <f>IF(F63&gt;0,1,D63/E63)</f>
        <v>1</v>
      </c>
    </row>
    <row r="64" spans="1:27" s="9" customFormat="1" ht="10.35" customHeight="1" x14ac:dyDescent="0.25">
      <c r="A64" s="16" t="s">
        <v>5</v>
      </c>
      <c r="B64" s="15"/>
      <c r="C64" s="21" t="s">
        <v>2</v>
      </c>
      <c r="D64" s="20">
        <v>2217</v>
      </c>
      <c r="E64" s="19">
        <v>2400</v>
      </c>
      <c r="F64" s="18">
        <f>D64-E64</f>
        <v>-183</v>
      </c>
      <c r="G64" s="17">
        <f>IF(F64&gt;0,1,D64/E64)</f>
        <v>0.92374999999999996</v>
      </c>
    </row>
    <row r="65" spans="1:7" s="9" customFormat="1" ht="10.35" customHeight="1" x14ac:dyDescent="0.25">
      <c r="A65" s="16" t="s">
        <v>4</v>
      </c>
      <c r="B65" s="15"/>
      <c r="C65" s="21" t="s">
        <v>2</v>
      </c>
      <c r="D65" s="20">
        <v>11941</v>
      </c>
      <c r="E65" s="19">
        <v>1400</v>
      </c>
      <c r="F65" s="18">
        <f>D65-E65</f>
        <v>10541</v>
      </c>
      <c r="G65" s="17">
        <f>IF(F65&gt;0,1,D65/E65)</f>
        <v>1</v>
      </c>
    </row>
    <row r="66" spans="1:7" s="9" customFormat="1" ht="10.35" customHeight="1" thickBot="1" x14ac:dyDescent="0.3">
      <c r="A66" s="16" t="s">
        <v>3</v>
      </c>
      <c r="B66" s="15"/>
      <c r="C66" s="14" t="s">
        <v>2</v>
      </c>
      <c r="D66" s="13">
        <v>6239</v>
      </c>
      <c r="E66" s="12">
        <v>3100</v>
      </c>
      <c r="F66" s="11">
        <f>D66-E66</f>
        <v>3139</v>
      </c>
      <c r="G66" s="10">
        <f>IF(F66&gt;0,1,D66/E66)</f>
        <v>1</v>
      </c>
    </row>
    <row r="67" spans="1:7" ht="15.75" customHeight="1" thickBot="1" x14ac:dyDescent="0.3">
      <c r="A67" s="8"/>
      <c r="B67" s="8"/>
      <c r="C67" s="7" t="s">
        <v>1</v>
      </c>
      <c r="D67" s="7"/>
      <c r="E67" s="7"/>
      <c r="F67" s="6"/>
      <c r="G67" s="5">
        <f>AVERAGE(G60:G66)</f>
        <v>0.98910714285714285</v>
      </c>
    </row>
    <row r="68" spans="1:7" ht="12" customHeight="1" thickBot="1" x14ac:dyDescent="0.3"/>
    <row r="69" spans="1:7" ht="14.25" customHeight="1" thickBot="1" x14ac:dyDescent="0.3">
      <c r="C69" s="4" t="s">
        <v>0</v>
      </c>
      <c r="D69" s="4"/>
      <c r="E69" s="4"/>
      <c r="F69" s="4"/>
      <c r="G69" s="3">
        <f>AVERAGE(G67,G56)</f>
        <v>0.99087949735449743</v>
      </c>
    </row>
    <row r="70" spans="1:7" ht="12" customHeight="1" x14ac:dyDescent="0.25">
      <c r="E70" s="2"/>
    </row>
    <row r="71" spans="1:7" ht="12" customHeight="1" x14ac:dyDescent="0.25">
      <c r="E71" s="2"/>
    </row>
    <row r="72" spans="1:7" ht="12" customHeight="1" x14ac:dyDescent="0.25">
      <c r="E72" s="2"/>
    </row>
    <row r="73" spans="1:7" ht="12" customHeight="1" x14ac:dyDescent="0.25">
      <c r="D73" s="1"/>
    </row>
    <row r="74" spans="1:7" ht="12" customHeight="1" x14ac:dyDescent="0.25">
      <c r="D74" s="1"/>
    </row>
    <row r="75" spans="1:7" ht="12" customHeight="1" x14ac:dyDescent="0.25">
      <c r="D75" s="1"/>
    </row>
    <row r="76" spans="1:7" ht="12" customHeight="1" x14ac:dyDescent="0.25">
      <c r="D76" s="1"/>
    </row>
    <row r="77" spans="1:7" ht="12" customHeight="1" x14ac:dyDescent="0.25">
      <c r="D77" s="1"/>
    </row>
    <row r="78" spans="1:7" ht="12" customHeight="1" x14ac:dyDescent="0.25">
      <c r="D78" s="1"/>
    </row>
    <row r="79" spans="1:7" ht="12" customHeight="1" x14ac:dyDescent="0.25">
      <c r="D79" s="1"/>
    </row>
    <row r="80" spans="1:7" ht="12" customHeight="1" x14ac:dyDescent="0.25">
      <c r="D80" s="1"/>
    </row>
    <row r="81" spans="4:4" ht="12" customHeight="1" x14ac:dyDescent="0.25">
      <c r="D81" s="1"/>
    </row>
    <row r="82" spans="4:4" ht="12" customHeight="1" x14ac:dyDescent="0.25"/>
    <row r="83" spans="4:4" ht="12" customHeight="1" x14ac:dyDescent="0.25"/>
    <row r="84" spans="4:4" ht="12" customHeight="1" x14ac:dyDescent="0.25"/>
    <row r="85" spans="4:4" ht="12" customHeight="1" x14ac:dyDescent="0.25"/>
    <row r="86" spans="4:4" ht="12" customHeight="1" x14ac:dyDescent="0.25"/>
    <row r="87" spans="4:4" ht="12" customHeight="1" x14ac:dyDescent="0.25"/>
    <row r="88" spans="4:4" ht="12" customHeight="1" x14ac:dyDescent="0.25"/>
    <row r="89" spans="4:4" ht="12" customHeight="1" x14ac:dyDescent="0.25"/>
    <row r="90" spans="4:4" ht="12" customHeight="1" x14ac:dyDescent="0.25"/>
    <row r="91" spans="4:4" ht="12" customHeight="1" x14ac:dyDescent="0.25"/>
    <row r="92" spans="4:4" ht="12" customHeight="1" x14ac:dyDescent="0.25"/>
    <row r="93" spans="4:4" ht="12" customHeight="1" x14ac:dyDescent="0.25"/>
    <row r="94" spans="4:4" ht="12" customHeight="1" x14ac:dyDescent="0.25"/>
    <row r="95" spans="4:4" ht="12" customHeight="1" x14ac:dyDescent="0.25"/>
    <row r="96" spans="4:4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</sheetData>
  <mergeCells count="16">
    <mergeCell ref="C2:G2"/>
    <mergeCell ref="P36:Q37"/>
    <mergeCell ref="R37:V37"/>
    <mergeCell ref="C9:G9"/>
    <mergeCell ref="B12:B48"/>
    <mergeCell ref="C56:F56"/>
    <mergeCell ref="A1:G1"/>
    <mergeCell ref="A3:B3"/>
    <mergeCell ref="A4:B4"/>
    <mergeCell ref="C67:F67"/>
    <mergeCell ref="C69:F69"/>
    <mergeCell ref="A7:A8"/>
    <mergeCell ref="B7:B8"/>
    <mergeCell ref="C7:C8"/>
    <mergeCell ref="D7:G7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2013-02-08T15:19:11Z</dcterms:created>
  <dcterms:modified xsi:type="dcterms:W3CDTF">2013-02-08T15:20:29Z</dcterms:modified>
</cp:coreProperties>
</file>