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60" i="1"/>
  <c r="G60" i="1"/>
  <c r="G66" i="1" s="1"/>
  <c r="F61" i="1"/>
  <c r="G61" i="1"/>
  <c r="F62" i="1"/>
  <c r="G62" i="1"/>
  <c r="F63" i="1"/>
  <c r="G63" i="1" s="1"/>
  <c r="F64" i="1"/>
  <c r="G64" i="1"/>
  <c r="F65" i="1"/>
  <c r="G65" i="1"/>
  <c r="G56" i="1" l="1"/>
  <c r="G68" i="1"/>
</calcChain>
</file>

<file path=xl/sharedStrings.xml><?xml version="1.0" encoding="utf-8"?>
<sst xmlns="http://schemas.openxmlformats.org/spreadsheetml/2006/main" count="95" uniqueCount="45">
  <si>
    <t xml:space="preserve">FES Educational Adequacy % Score =  </t>
  </si>
  <si>
    <t xml:space="preserve">Special Spaces Adequacy % Score =  </t>
  </si>
  <si>
    <t>-</t>
  </si>
  <si>
    <t>Visual and Performing Arts</t>
  </si>
  <si>
    <t>Technology Literacy (Computer Lab)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</si>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</sst>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</cellStyleXfs>
  <cellXfs count="82">
    <xf numFmtId="0" fontId="0" fillId="0" borderId="0" xfId="0"/>
    <xf numFmtId="0" fontId="0" fillId="0" borderId="0" xfId="0" applyFill="1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  <xf numFmtId="9" fontId="4" fillId="0" borderId="17" xfId="3" applyFont="1" applyBorder="1" applyAlignment="1">
      <alignment horizontal="right" vertical="center"/>
    </xf>
    <xf numFmtId="164" fontId="4" fillId="0" borderId="17" xfId="4" applyNumberFormat="1" applyFont="1" applyBorder="1" applyAlignment="1">
      <alignment horizontal="right" vertical="center"/>
    </xf>
    <xf numFmtId="0" fontId="4" fillId="0" borderId="17" xfId="4" applyFont="1" applyBorder="1" applyAlignment="1">
      <alignment horizontal="right" vertical="center"/>
    </xf>
    <xf numFmtId="0" fontId="8" fillId="0" borderId="17" xfId="5" applyFont="1" applyFill="1" applyBorder="1" applyAlignment="1">
      <alignment horizontal="right" vertical="center"/>
    </xf>
    <xf numFmtId="0" fontId="8" fillId="0" borderId="17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Fill="1" applyBorder="1" applyAlignment="1">
      <alignment horizontal="right" vertical="center"/>
    </xf>
    <xf numFmtId="0" fontId="8" fillId="0" borderId="9" xfId="5" applyFont="1" applyFill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18" xfId="4" applyBorder="1" applyAlignment="1">
      <alignment horizontal="left" vertical="top"/>
    </xf>
    <xf numFmtId="0" fontId="5" fillId="0" borderId="9" xfId="4" applyFont="1" applyFill="1" applyBorder="1" applyAlignment="1">
      <alignment horizontal="left" vertical="top"/>
    </xf>
    <xf numFmtId="0" fontId="3" fillId="0" borderId="19" xfId="4" applyBorder="1" applyAlignment="1">
      <alignment horizontal="left" vertical="top"/>
    </xf>
    <xf numFmtId="0" fontId="3" fillId="0" borderId="20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19" xfId="4" applyFill="1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18" xfId="4" applyBorder="1" applyAlignment="1">
      <alignment horizontal="left" vertical="top" wrapText="1"/>
    </xf>
    <xf numFmtId="0" fontId="4" fillId="0" borderId="9" xfId="4" applyFont="1" applyFill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14" fillId="0" borderId="0" xfId="5" applyFont="1" applyAlignment="1">
      <alignment horizontal="righ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1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1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1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1" xfId="3" applyFont="1" applyBorder="1"/>
    <xf numFmtId="9" fontId="16" fillId="0" borderId="21" xfId="3" applyFont="1" applyBorder="1" applyAlignment="1">
      <alignment horizontal="right"/>
    </xf>
    <xf numFmtId="0" fontId="16" fillId="0" borderId="21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Normal 4" xfId="8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den%20Elementary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Camden Elementary</v>
          </cell>
        </row>
        <row r="2">
          <cell r="C2">
            <v>169014</v>
          </cell>
        </row>
        <row r="5">
          <cell r="C5">
            <v>44</v>
          </cell>
        </row>
        <row r="65">
          <cell r="H65">
            <v>34859137.5</v>
          </cell>
          <cell r="P65">
            <v>5802525.5406639436</v>
          </cell>
          <cell r="Q65">
            <v>0.166456371465414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Q9" sqref="Q9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28</v>
      </c>
      <c r="B1" s="60"/>
      <c r="C1" s="59" t="str">
        <f>'[1]Uniformat FCI'!C1:G1</f>
        <v>Camden Elementary</v>
      </c>
      <c r="D1" s="59"/>
      <c r="E1" s="59"/>
      <c r="F1" s="63" t="s">
        <v>30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27</v>
      </c>
      <c r="B2" s="55"/>
      <c r="C2" s="65">
        <f>'[1]Uniformat FCI'!C2</f>
        <v>169014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31</v>
      </c>
      <c r="B3" s="55"/>
      <c r="C3" s="66">
        <v>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26</v>
      </c>
      <c r="B4" s="55"/>
      <c r="C4" s="67">
        <f>'[1]Uniformat FCI'!C5</f>
        <v>44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32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33</v>
      </c>
      <c r="B8" s="69"/>
      <c r="C8" s="71">
        <f>'[1]Uniformat FCI'!Q65</f>
        <v>0.166456371465414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34</v>
      </c>
      <c r="B10" s="69"/>
      <c r="C10" s="71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35</v>
      </c>
      <c r="B12" s="69"/>
      <c r="C12" s="73">
        <f>'[1]Uniformat FCI'!P65</f>
        <v>5802525.5406639436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36</v>
      </c>
      <c r="B14" s="69"/>
      <c r="C14" s="73">
        <f>'[1]Uniformat FCI'!H65</f>
        <v>34859137.5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37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38</v>
      </c>
      <c r="B19" s="69"/>
      <c r="C19" s="77">
        <v>580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39</v>
      </c>
      <c r="B21" s="69"/>
      <c r="C21" s="77">
        <v>864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40</v>
      </c>
      <c r="B23" s="69"/>
      <c r="C23" s="77">
        <v>658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41</v>
      </c>
      <c r="B25" s="69"/>
      <c r="C25" s="79">
        <f>C19/C23</f>
        <v>0.8814589665653495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42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10</v>
      </c>
      <c r="B30" s="69"/>
      <c r="C30" s="80">
        <f>'Education Adequecy'!G56</f>
        <v>0.94841417268661854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43</v>
      </c>
      <c r="B32" s="69"/>
      <c r="C32" s="8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Adequecy'!G66</f>
        <v>0.93366666666666676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44</v>
      </c>
      <c r="B36" s="69"/>
      <c r="C36" s="81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I38" sqref="I38"/>
    </sheetView>
  </sheetViews>
  <sheetFormatPr defaultRowHeight="15" x14ac:dyDescent="0.25"/>
  <cols>
    <col min="1" max="1" width="33" style="1" bestFit="1" customWidth="1"/>
    <col min="2" max="2" width="0.7109375" customWidth="1"/>
    <col min="10" max="10" width="9.140625" customWidth="1"/>
  </cols>
  <sheetData>
    <row r="1" spans="1:14" ht="18" x14ac:dyDescent="0.25">
      <c r="A1" s="62" t="s">
        <v>29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4" ht="18" x14ac:dyDescent="0.25">
      <c r="A2" s="60" t="s">
        <v>28</v>
      </c>
      <c r="B2" s="60"/>
      <c r="C2" s="59" t="str">
        <f>'[1]Uniformat FCI'!C1:G1</f>
        <v>Camden Elementary</v>
      </c>
      <c r="D2" s="59"/>
      <c r="E2" s="59"/>
      <c r="F2" s="59"/>
      <c r="G2" s="59"/>
      <c r="H2" s="58"/>
      <c r="I2" s="58"/>
      <c r="J2" s="58"/>
      <c r="K2" s="57"/>
    </row>
    <row r="3" spans="1:14" x14ac:dyDescent="0.25">
      <c r="A3" s="55" t="s">
        <v>27</v>
      </c>
      <c r="B3" s="55"/>
      <c r="C3" s="56">
        <f>'[1]Uniformat FCI'!C2</f>
        <v>169014</v>
      </c>
      <c r="D3" s="53"/>
      <c r="E3" s="53"/>
      <c r="F3" s="53"/>
      <c r="G3" s="53"/>
      <c r="H3" s="53"/>
      <c r="I3" s="53"/>
      <c r="J3" s="53"/>
      <c r="K3" s="53"/>
    </row>
    <row r="4" spans="1:14" x14ac:dyDescent="0.25">
      <c r="A4" s="55" t="s">
        <v>26</v>
      </c>
      <c r="B4" s="55"/>
      <c r="C4" s="54">
        <f>'[1]Uniformat FCI'!C5</f>
        <v>44</v>
      </c>
      <c r="D4" s="53"/>
      <c r="E4" s="53"/>
      <c r="F4" s="53"/>
      <c r="G4" s="53"/>
      <c r="H4" s="53"/>
      <c r="I4" s="53"/>
      <c r="J4" s="53"/>
      <c r="K4" s="53"/>
    </row>
    <row r="7" spans="1:14" x14ac:dyDescent="0.25">
      <c r="A7" s="50" t="s">
        <v>23</v>
      </c>
      <c r="B7" s="49"/>
      <c r="C7" s="48" t="s">
        <v>25</v>
      </c>
      <c r="D7" s="52" t="s">
        <v>24</v>
      </c>
      <c r="E7" s="52"/>
      <c r="F7" s="52"/>
      <c r="G7" s="51"/>
    </row>
    <row r="8" spans="1:14" ht="16.5" x14ac:dyDescent="0.25">
      <c r="A8" s="50" t="s">
        <v>23</v>
      </c>
      <c r="B8" s="49"/>
      <c r="C8" s="48" t="s">
        <v>22</v>
      </c>
      <c r="D8" s="47" t="s">
        <v>21</v>
      </c>
      <c r="E8" s="47" t="s">
        <v>20</v>
      </c>
      <c r="F8" s="47" t="s">
        <v>19</v>
      </c>
      <c r="G8" s="46" t="s">
        <v>18</v>
      </c>
    </row>
    <row r="9" spans="1:14" ht="3" customHeight="1" x14ac:dyDescent="0.25">
      <c r="A9" s="45"/>
      <c r="B9" s="44"/>
      <c r="C9" s="43"/>
      <c r="D9" s="42"/>
      <c r="E9" s="42"/>
      <c r="F9" s="42"/>
      <c r="G9" s="42"/>
    </row>
    <row r="10" spans="1:14" x14ac:dyDescent="0.25">
      <c r="A10" s="41" t="s">
        <v>17</v>
      </c>
      <c r="B10" s="40"/>
      <c r="C10" s="39"/>
      <c r="D10" s="38"/>
      <c r="E10" s="37"/>
      <c r="F10" s="37"/>
      <c r="G10" s="36"/>
      <c r="N10" s="35"/>
    </row>
    <row r="11" spans="1:14" ht="10.35" customHeight="1" x14ac:dyDescent="0.25">
      <c r="A11" s="30" t="s">
        <v>16</v>
      </c>
      <c r="B11" s="11"/>
      <c r="C11" s="33">
        <v>108</v>
      </c>
      <c r="D11" s="32">
        <v>710</v>
      </c>
      <c r="E11" s="15">
        <v>950</v>
      </c>
      <c r="F11" s="14">
        <f>D11-E11</f>
        <v>-240</v>
      </c>
      <c r="G11" s="31">
        <f>IF(F11&gt;0,1,D11/E11)</f>
        <v>0.74736842105263157</v>
      </c>
    </row>
    <row r="12" spans="1:14" ht="10.35" customHeight="1" x14ac:dyDescent="0.25">
      <c r="A12" s="30" t="s">
        <v>16</v>
      </c>
      <c r="B12" s="34"/>
      <c r="C12" s="33">
        <v>109</v>
      </c>
      <c r="D12" s="32">
        <v>715</v>
      </c>
      <c r="E12" s="15">
        <v>950</v>
      </c>
      <c r="F12" s="14">
        <f>D12-E12</f>
        <v>-235</v>
      </c>
      <c r="G12" s="31">
        <f>IF(F12&gt;0,1,D12/E12)</f>
        <v>0.75263157894736843</v>
      </c>
    </row>
    <row r="13" spans="1:14" ht="10.35" customHeight="1" x14ac:dyDescent="0.25">
      <c r="A13" s="30" t="s">
        <v>16</v>
      </c>
      <c r="B13" s="34"/>
      <c r="C13" s="33">
        <v>110</v>
      </c>
      <c r="D13" s="32">
        <v>720</v>
      </c>
      <c r="E13" s="15">
        <v>950</v>
      </c>
      <c r="F13" s="14">
        <f>D13-E13</f>
        <v>-230</v>
      </c>
      <c r="G13" s="31">
        <f>IF(F13&gt;0,1,D13/E13)</f>
        <v>0.75789473684210529</v>
      </c>
    </row>
    <row r="14" spans="1:14" ht="10.35" customHeight="1" x14ac:dyDescent="0.25">
      <c r="A14" s="30" t="s">
        <v>16</v>
      </c>
      <c r="B14" s="34"/>
      <c r="C14" s="33">
        <v>111</v>
      </c>
      <c r="D14" s="32">
        <v>697</v>
      </c>
      <c r="E14" s="15">
        <v>950</v>
      </c>
      <c r="F14" s="14">
        <f>D14-E14</f>
        <v>-253</v>
      </c>
      <c r="G14" s="31">
        <f>IF(F14&gt;0,1,D14/E14)</f>
        <v>0.73368421052631583</v>
      </c>
    </row>
    <row r="15" spans="1:14" ht="10.35" customHeight="1" x14ac:dyDescent="0.25">
      <c r="A15" s="30" t="s">
        <v>15</v>
      </c>
      <c r="B15" s="34"/>
      <c r="C15" s="33">
        <v>114</v>
      </c>
      <c r="D15" s="32">
        <v>1147</v>
      </c>
      <c r="E15" s="15">
        <v>950</v>
      </c>
      <c r="F15" s="14">
        <f>D15-E15</f>
        <v>197</v>
      </c>
      <c r="G15" s="31">
        <f>IF(F15&gt;0,1,D15/E15)</f>
        <v>1</v>
      </c>
    </row>
    <row r="16" spans="1:14" ht="10.35" customHeight="1" x14ac:dyDescent="0.25">
      <c r="A16" s="30" t="s">
        <v>15</v>
      </c>
      <c r="B16" s="34"/>
      <c r="C16" s="33">
        <v>120</v>
      </c>
      <c r="D16" s="32">
        <v>1077</v>
      </c>
      <c r="E16" s="15">
        <v>950</v>
      </c>
      <c r="F16" s="14">
        <f>D16-E16</f>
        <v>127</v>
      </c>
      <c r="G16" s="31">
        <f>IF(F16&gt;0,1,D16/E16)</f>
        <v>1</v>
      </c>
    </row>
    <row r="17" spans="1:7" ht="10.35" customHeight="1" x14ac:dyDescent="0.25">
      <c r="A17" s="30" t="s">
        <v>15</v>
      </c>
      <c r="B17" s="34"/>
      <c r="C17" s="33">
        <v>121</v>
      </c>
      <c r="D17" s="32">
        <v>1098</v>
      </c>
      <c r="E17" s="15">
        <v>950</v>
      </c>
      <c r="F17" s="14">
        <f>D17-E17</f>
        <v>148</v>
      </c>
      <c r="G17" s="31">
        <f>IF(F17&gt;0,1,D17/E17)</f>
        <v>1</v>
      </c>
    </row>
    <row r="18" spans="1:7" ht="10.35" customHeight="1" x14ac:dyDescent="0.25">
      <c r="A18" s="30" t="s">
        <v>14</v>
      </c>
      <c r="B18" s="34"/>
      <c r="C18" s="33">
        <v>209</v>
      </c>
      <c r="D18" s="32">
        <v>787</v>
      </c>
      <c r="E18" s="15">
        <v>850</v>
      </c>
      <c r="F18" s="14">
        <f>D18-E18</f>
        <v>-63</v>
      </c>
      <c r="G18" s="31">
        <f>IF(F18&gt;0,1,D18/E18)</f>
        <v>0.92588235294117649</v>
      </c>
    </row>
    <row r="19" spans="1:7" ht="10.35" customHeight="1" x14ac:dyDescent="0.25">
      <c r="A19" s="30" t="s">
        <v>14</v>
      </c>
      <c r="B19" s="34"/>
      <c r="C19" s="33">
        <v>210</v>
      </c>
      <c r="D19" s="32">
        <v>791</v>
      </c>
      <c r="E19" s="15">
        <v>850</v>
      </c>
      <c r="F19" s="14">
        <f>D19-E19</f>
        <v>-59</v>
      </c>
      <c r="G19" s="31">
        <f>IF(F19&gt;0,1,D19/E19)</f>
        <v>0.93058823529411761</v>
      </c>
    </row>
    <row r="20" spans="1:7" ht="10.35" customHeight="1" x14ac:dyDescent="0.25">
      <c r="A20" s="30" t="s">
        <v>14</v>
      </c>
      <c r="B20" s="34"/>
      <c r="C20" s="33">
        <v>223</v>
      </c>
      <c r="D20" s="32">
        <v>797</v>
      </c>
      <c r="E20" s="15">
        <v>850</v>
      </c>
      <c r="F20" s="14">
        <f>D20-E20</f>
        <v>-53</v>
      </c>
      <c r="G20" s="31">
        <f>IF(F20&gt;0,1,D20/E20)</f>
        <v>0.93764705882352939</v>
      </c>
    </row>
    <row r="21" spans="1:7" ht="10.35" customHeight="1" x14ac:dyDescent="0.25">
      <c r="A21" s="30" t="s">
        <v>14</v>
      </c>
      <c r="B21" s="34"/>
      <c r="C21" s="33">
        <v>225</v>
      </c>
      <c r="D21" s="32">
        <v>773</v>
      </c>
      <c r="E21" s="15">
        <v>850</v>
      </c>
      <c r="F21" s="14">
        <f>D21-E21</f>
        <v>-77</v>
      </c>
      <c r="G21" s="31">
        <f>IF(F21&gt;0,1,D21/E21)</f>
        <v>0.90941176470588236</v>
      </c>
    </row>
    <row r="22" spans="1:7" ht="10.35" customHeight="1" x14ac:dyDescent="0.25">
      <c r="A22" s="30" t="s">
        <v>14</v>
      </c>
      <c r="B22" s="34"/>
      <c r="C22" s="33">
        <v>302</v>
      </c>
      <c r="D22" s="32">
        <v>801</v>
      </c>
      <c r="E22" s="15">
        <v>850</v>
      </c>
      <c r="F22" s="14">
        <f>D22-E22</f>
        <v>-49</v>
      </c>
      <c r="G22" s="31">
        <f>IF(F22&gt;0,1,D22/E22)</f>
        <v>0.94235294117647062</v>
      </c>
    </row>
    <row r="23" spans="1:7" ht="10.35" customHeight="1" x14ac:dyDescent="0.25">
      <c r="A23" s="30" t="s">
        <v>14</v>
      </c>
      <c r="B23" s="34"/>
      <c r="C23" s="33">
        <v>303</v>
      </c>
      <c r="D23" s="32">
        <v>785</v>
      </c>
      <c r="E23" s="15">
        <v>850</v>
      </c>
      <c r="F23" s="14">
        <f>D23-E23</f>
        <v>-65</v>
      </c>
      <c r="G23" s="31">
        <f>IF(F23&gt;0,1,D23/E23)</f>
        <v>0.92352941176470593</v>
      </c>
    </row>
    <row r="24" spans="1:7" ht="10.35" customHeight="1" x14ac:dyDescent="0.25">
      <c r="A24" s="30" t="s">
        <v>14</v>
      </c>
      <c r="B24" s="34"/>
      <c r="C24" s="33">
        <v>308</v>
      </c>
      <c r="D24" s="32">
        <v>769</v>
      </c>
      <c r="E24" s="15">
        <v>850</v>
      </c>
      <c r="F24" s="14">
        <f>D24-E24</f>
        <v>-81</v>
      </c>
      <c r="G24" s="31">
        <f>IF(F24&gt;0,1,D24/E24)</f>
        <v>0.90470588235294114</v>
      </c>
    </row>
    <row r="25" spans="1:7" ht="10.35" customHeight="1" x14ac:dyDescent="0.25">
      <c r="A25" s="30" t="s">
        <v>14</v>
      </c>
      <c r="B25" s="34"/>
      <c r="C25" s="33">
        <v>314</v>
      </c>
      <c r="D25" s="32">
        <v>776</v>
      </c>
      <c r="E25" s="15">
        <v>850</v>
      </c>
      <c r="F25" s="14">
        <f>D25-E25</f>
        <v>-74</v>
      </c>
      <c r="G25" s="31">
        <f>IF(F25&gt;0,1,D25/E25)</f>
        <v>0.91294117647058826</v>
      </c>
    </row>
    <row r="26" spans="1:7" ht="10.35" customHeight="1" x14ac:dyDescent="0.25">
      <c r="A26" s="30" t="s">
        <v>14</v>
      </c>
      <c r="B26" s="34"/>
      <c r="C26" s="33">
        <v>317</v>
      </c>
      <c r="D26" s="32">
        <v>820</v>
      </c>
      <c r="E26" s="15">
        <v>850</v>
      </c>
      <c r="F26" s="14">
        <f>D26-E26</f>
        <v>-30</v>
      </c>
      <c r="G26" s="31">
        <f>IF(F26&gt;0,1,D26/E26)</f>
        <v>0.96470588235294119</v>
      </c>
    </row>
    <row r="27" spans="1:7" ht="10.35" customHeight="1" x14ac:dyDescent="0.25">
      <c r="A27" s="30" t="s">
        <v>14</v>
      </c>
      <c r="B27" s="34"/>
      <c r="C27" s="33">
        <v>321</v>
      </c>
      <c r="D27" s="32">
        <v>811</v>
      </c>
      <c r="E27" s="15">
        <v>850</v>
      </c>
      <c r="F27" s="14">
        <f>D27-E27</f>
        <v>-39</v>
      </c>
      <c r="G27" s="31">
        <f>IF(F27&gt;0,1,D27/E27)</f>
        <v>0.95411764705882351</v>
      </c>
    </row>
    <row r="28" spans="1:7" ht="10.35" customHeight="1" x14ac:dyDescent="0.25">
      <c r="A28" s="30" t="s">
        <v>13</v>
      </c>
      <c r="B28" s="34"/>
      <c r="C28" s="33">
        <v>202</v>
      </c>
      <c r="D28" s="32">
        <v>824</v>
      </c>
      <c r="E28" s="15">
        <v>850</v>
      </c>
      <c r="F28" s="14">
        <f>D28-E28</f>
        <v>-26</v>
      </c>
      <c r="G28" s="31">
        <f>IF(F28&gt;0,1,D28/E28)</f>
        <v>0.96941176470588231</v>
      </c>
    </row>
    <row r="29" spans="1:7" ht="10.35" customHeight="1" x14ac:dyDescent="0.25">
      <c r="A29" s="30" t="s">
        <v>13</v>
      </c>
      <c r="B29" s="34"/>
      <c r="C29" s="33">
        <v>219</v>
      </c>
      <c r="D29" s="32">
        <v>806</v>
      </c>
      <c r="E29" s="15">
        <v>850</v>
      </c>
      <c r="F29" s="14">
        <f>D29-E29</f>
        <v>-44</v>
      </c>
      <c r="G29" s="31">
        <f>IF(F29&gt;0,1,D29/E29)</f>
        <v>0.94823529411764707</v>
      </c>
    </row>
    <row r="30" spans="1:7" ht="10.35" customHeight="1" x14ac:dyDescent="0.25">
      <c r="A30" s="30" t="s">
        <v>13</v>
      </c>
      <c r="B30" s="34"/>
      <c r="C30" s="33">
        <v>220</v>
      </c>
      <c r="D30" s="32">
        <v>803</v>
      </c>
      <c r="E30" s="15">
        <v>850</v>
      </c>
      <c r="F30" s="14">
        <f>D30-E30</f>
        <v>-47</v>
      </c>
      <c r="G30" s="31">
        <f>IF(F30&gt;0,1,D30/E30)</f>
        <v>0.94470588235294117</v>
      </c>
    </row>
    <row r="31" spans="1:7" ht="10.35" customHeight="1" x14ac:dyDescent="0.25">
      <c r="A31" s="30" t="s">
        <v>13</v>
      </c>
      <c r="B31" s="34"/>
      <c r="C31" s="33">
        <v>221</v>
      </c>
      <c r="D31" s="32">
        <v>796</v>
      </c>
      <c r="E31" s="15">
        <v>850</v>
      </c>
      <c r="F31" s="14">
        <f>D31-E31</f>
        <v>-54</v>
      </c>
      <c r="G31" s="31">
        <f>IF(F31&gt;0,1,D31/E31)</f>
        <v>0.93647058823529417</v>
      </c>
    </row>
    <row r="32" spans="1:7" ht="10.35" customHeight="1" x14ac:dyDescent="0.25">
      <c r="A32" s="30" t="s">
        <v>13</v>
      </c>
      <c r="B32" s="34"/>
      <c r="C32" s="33">
        <v>222</v>
      </c>
      <c r="D32" s="32">
        <v>819</v>
      </c>
      <c r="E32" s="15">
        <v>850</v>
      </c>
      <c r="F32" s="14">
        <f>D32-E32</f>
        <v>-31</v>
      </c>
      <c r="G32" s="31">
        <f>IF(F32&gt;0,1,D32/E32)</f>
        <v>0.96352941176470586</v>
      </c>
    </row>
    <row r="33" spans="1:7" ht="10.35" customHeight="1" x14ac:dyDescent="0.25">
      <c r="A33" s="30" t="s">
        <v>13</v>
      </c>
      <c r="B33" s="34"/>
      <c r="C33" s="33">
        <v>224</v>
      </c>
      <c r="D33" s="32">
        <v>783</v>
      </c>
      <c r="E33" s="15">
        <v>850</v>
      </c>
      <c r="F33" s="14">
        <f>D33-E33</f>
        <v>-67</v>
      </c>
      <c r="G33" s="31">
        <f>IF(F33&gt;0,1,D33/E33)</f>
        <v>0.92117647058823526</v>
      </c>
    </row>
    <row r="34" spans="1:7" ht="10.35" customHeight="1" x14ac:dyDescent="0.25">
      <c r="A34" s="30" t="s">
        <v>13</v>
      </c>
      <c r="B34" s="34"/>
      <c r="C34" s="33">
        <v>307</v>
      </c>
      <c r="D34" s="32">
        <v>789</v>
      </c>
      <c r="E34" s="15">
        <v>850</v>
      </c>
      <c r="F34" s="14">
        <f>D34-E34</f>
        <v>-61</v>
      </c>
      <c r="G34" s="31">
        <f>IF(F34&gt;0,1,D34/E34)</f>
        <v>0.92823529411764705</v>
      </c>
    </row>
    <row r="35" spans="1:7" ht="10.35" customHeight="1" x14ac:dyDescent="0.25">
      <c r="A35" s="30" t="s">
        <v>13</v>
      </c>
      <c r="B35" s="34"/>
      <c r="C35" s="33">
        <v>309</v>
      </c>
      <c r="D35" s="32">
        <v>761</v>
      </c>
      <c r="E35" s="15">
        <v>850</v>
      </c>
      <c r="F35" s="14">
        <f>D35-E35</f>
        <v>-89</v>
      </c>
      <c r="G35" s="31">
        <f>IF(F35&gt;0,1,D35/E35)</f>
        <v>0.8952941176470588</v>
      </c>
    </row>
    <row r="36" spans="1:7" ht="10.35" customHeight="1" x14ac:dyDescent="0.25">
      <c r="A36" s="30" t="s">
        <v>13</v>
      </c>
      <c r="B36" s="4"/>
      <c r="C36" s="33">
        <v>310</v>
      </c>
      <c r="D36" s="32">
        <v>743</v>
      </c>
      <c r="E36" s="15">
        <v>850</v>
      </c>
      <c r="F36" s="14">
        <f>D36-E36</f>
        <v>-107</v>
      </c>
      <c r="G36" s="31">
        <f>IF(F36&gt;0,1,D36/E36)</f>
        <v>0.87411764705882355</v>
      </c>
    </row>
    <row r="37" spans="1:7" ht="10.35" customHeight="1" x14ac:dyDescent="0.25">
      <c r="A37" s="30" t="s">
        <v>12</v>
      </c>
      <c r="B37" s="4"/>
      <c r="C37" s="33">
        <v>320</v>
      </c>
      <c r="D37" s="32">
        <v>819</v>
      </c>
      <c r="E37" s="15">
        <v>800</v>
      </c>
      <c r="F37" s="14">
        <f>D37-E37</f>
        <v>19</v>
      </c>
      <c r="G37" s="31">
        <f>IF(F37&gt;0,1,D37/E37)</f>
        <v>1</v>
      </c>
    </row>
    <row r="38" spans="1:7" ht="10.35" customHeight="1" x14ac:dyDescent="0.25">
      <c r="A38" s="30" t="s">
        <v>12</v>
      </c>
      <c r="B38" s="4"/>
      <c r="C38" s="33">
        <v>322</v>
      </c>
      <c r="D38" s="32">
        <v>808</v>
      </c>
      <c r="E38" s="15">
        <v>800</v>
      </c>
      <c r="F38" s="14">
        <f>D38-E38</f>
        <v>8</v>
      </c>
      <c r="G38" s="31">
        <f>IF(F38&gt;0,1,D38/E38)</f>
        <v>1</v>
      </c>
    </row>
    <row r="39" spans="1:7" ht="10.35" customHeight="1" x14ac:dyDescent="0.25">
      <c r="A39" s="30" t="s">
        <v>11</v>
      </c>
      <c r="B39" s="4"/>
      <c r="C39" s="33">
        <v>2</v>
      </c>
      <c r="D39" s="32">
        <v>710</v>
      </c>
      <c r="E39" s="15">
        <v>600</v>
      </c>
      <c r="F39" s="14">
        <f>D39-E39</f>
        <v>110</v>
      </c>
      <c r="G39" s="31">
        <f>IF(F39&gt;0,1,D39/E39)</f>
        <v>1</v>
      </c>
    </row>
    <row r="40" spans="1:7" ht="10.35" customHeight="1" x14ac:dyDescent="0.25">
      <c r="A40" s="30" t="s">
        <v>11</v>
      </c>
      <c r="B40" s="4"/>
      <c r="C40" s="33">
        <v>3</v>
      </c>
      <c r="D40" s="32">
        <v>715</v>
      </c>
      <c r="E40" s="15">
        <v>600</v>
      </c>
      <c r="F40" s="14">
        <f>D40-E40</f>
        <v>115</v>
      </c>
      <c r="G40" s="31">
        <f>IF(F40&gt;0,1,D40/E40)</f>
        <v>1</v>
      </c>
    </row>
    <row r="41" spans="1:7" ht="10.35" customHeight="1" x14ac:dyDescent="0.25">
      <c r="A41" s="30" t="s">
        <v>11</v>
      </c>
      <c r="B41" s="4"/>
      <c r="C41" s="33">
        <v>4</v>
      </c>
      <c r="D41" s="32">
        <v>720</v>
      </c>
      <c r="E41" s="15">
        <v>600</v>
      </c>
      <c r="F41" s="14">
        <f>D41-E41</f>
        <v>120</v>
      </c>
      <c r="G41" s="31">
        <f>IF(F41&gt;0,1,D41/E41)</f>
        <v>1</v>
      </c>
    </row>
    <row r="42" spans="1:7" ht="10.35" customHeight="1" x14ac:dyDescent="0.25">
      <c r="A42" s="30" t="s">
        <v>11</v>
      </c>
      <c r="B42" s="4"/>
      <c r="C42" s="33">
        <v>5</v>
      </c>
      <c r="D42" s="32">
        <v>697</v>
      </c>
      <c r="E42" s="15">
        <v>600</v>
      </c>
      <c r="F42" s="14">
        <f>D42-E42</f>
        <v>97</v>
      </c>
      <c r="G42" s="31">
        <f>IF(F42&gt;0,1,D42/E42)</f>
        <v>1</v>
      </c>
    </row>
    <row r="43" spans="1:7" ht="10.35" customHeight="1" x14ac:dyDescent="0.25">
      <c r="A43" s="30" t="s">
        <v>11</v>
      </c>
      <c r="B43" s="4"/>
      <c r="C43" s="33">
        <v>115</v>
      </c>
      <c r="D43" s="32">
        <v>1086</v>
      </c>
      <c r="E43" s="15">
        <v>600</v>
      </c>
      <c r="F43" s="14">
        <f>D43-E43</f>
        <v>486</v>
      </c>
      <c r="G43" s="31">
        <f>IF(F43&gt;0,1,D43/E43)</f>
        <v>1</v>
      </c>
    </row>
    <row r="44" spans="1:7" ht="10.35" customHeight="1" x14ac:dyDescent="0.25">
      <c r="A44" s="30" t="s">
        <v>11</v>
      </c>
      <c r="B44" s="4"/>
      <c r="C44" s="33">
        <v>206</v>
      </c>
      <c r="D44" s="32">
        <v>772</v>
      </c>
      <c r="E44" s="15">
        <v>600</v>
      </c>
      <c r="F44" s="14">
        <f>D44-E44</f>
        <v>172</v>
      </c>
      <c r="G44" s="31">
        <f>IF(F44&gt;0,1,D44/E44)</f>
        <v>1</v>
      </c>
    </row>
    <row r="45" spans="1:7" ht="10.35" customHeight="1" x14ac:dyDescent="0.25">
      <c r="A45" s="30" t="s">
        <v>11</v>
      </c>
      <c r="B45" s="4"/>
      <c r="C45" s="33">
        <v>304</v>
      </c>
      <c r="D45" s="32">
        <v>820</v>
      </c>
      <c r="E45" s="15">
        <v>600</v>
      </c>
      <c r="F45" s="14">
        <f>D45-E45</f>
        <v>220</v>
      </c>
      <c r="G45" s="31">
        <f>IF(F45&gt;0,1,D45/E45)</f>
        <v>1</v>
      </c>
    </row>
    <row r="46" spans="1:7" ht="10.35" customHeight="1" x14ac:dyDescent="0.25">
      <c r="A46" s="30" t="s">
        <v>11</v>
      </c>
      <c r="B46" s="4"/>
      <c r="C46" s="33">
        <v>311</v>
      </c>
      <c r="D46" s="32">
        <v>809</v>
      </c>
      <c r="E46" s="15">
        <v>600</v>
      </c>
      <c r="F46" s="14">
        <f>D46-E46</f>
        <v>209</v>
      </c>
      <c r="G46" s="31">
        <f>IF(F46&gt;0,1,D46/E46)</f>
        <v>1</v>
      </c>
    </row>
    <row r="47" spans="1:7" ht="10.35" customHeight="1" x14ac:dyDescent="0.25">
      <c r="A47" s="30" t="s">
        <v>11</v>
      </c>
      <c r="B47" s="4"/>
      <c r="C47" s="33">
        <v>312</v>
      </c>
      <c r="D47" s="32">
        <v>803</v>
      </c>
      <c r="E47" s="15">
        <v>600</v>
      </c>
      <c r="F47" s="14">
        <f>D47-E47</f>
        <v>203</v>
      </c>
      <c r="G47" s="31">
        <f>IF(F47&gt;0,1,D47/E47)</f>
        <v>1</v>
      </c>
    </row>
    <row r="48" spans="1:7" ht="10.35" customHeight="1" x14ac:dyDescent="0.25">
      <c r="A48" s="30" t="s">
        <v>11</v>
      </c>
      <c r="B48" s="4"/>
      <c r="C48" s="33">
        <v>313</v>
      </c>
      <c r="D48" s="32">
        <v>810</v>
      </c>
      <c r="E48" s="15">
        <v>600</v>
      </c>
      <c r="F48" s="14">
        <f>D48-E48</f>
        <v>210</v>
      </c>
      <c r="G48" s="31">
        <f>IF(F48&gt;0,1,D48/E48)</f>
        <v>1</v>
      </c>
    </row>
    <row r="49" spans="1:7" ht="10.35" customHeight="1" x14ac:dyDescent="0.25">
      <c r="A49" s="30" t="s">
        <v>11</v>
      </c>
      <c r="B49" s="4"/>
      <c r="C49" s="33">
        <v>318</v>
      </c>
      <c r="D49" s="32">
        <v>777</v>
      </c>
      <c r="E49" s="15">
        <v>600</v>
      </c>
      <c r="F49" s="14">
        <f>D49-E49</f>
        <v>177</v>
      </c>
      <c r="G49" s="31">
        <f>IF(F49&gt;0,1,D49/E49)</f>
        <v>1</v>
      </c>
    </row>
    <row r="50" spans="1:7" ht="10.35" customHeight="1" x14ac:dyDescent="0.25">
      <c r="A50" s="30" t="s">
        <v>11</v>
      </c>
      <c r="B50" s="4"/>
      <c r="C50" s="33">
        <v>319</v>
      </c>
      <c r="D50" s="32">
        <v>789</v>
      </c>
      <c r="E50" s="15">
        <v>600</v>
      </c>
      <c r="F50" s="14">
        <f>D50-E50</f>
        <v>189</v>
      </c>
      <c r="G50" s="31">
        <f>IF(F50&gt;0,1,D50/E50)</f>
        <v>1</v>
      </c>
    </row>
    <row r="51" spans="1:7" ht="10.35" customHeight="1" x14ac:dyDescent="0.25">
      <c r="A51" s="30" t="s">
        <v>11</v>
      </c>
      <c r="B51" s="4"/>
      <c r="C51" s="33">
        <v>323</v>
      </c>
      <c r="D51" s="32">
        <v>805</v>
      </c>
      <c r="E51" s="15">
        <v>600</v>
      </c>
      <c r="F51" s="14">
        <f>D51-E51</f>
        <v>205</v>
      </c>
      <c r="G51" s="31">
        <f>IF(F51&gt;0,1,D51/E51)</f>
        <v>1</v>
      </c>
    </row>
    <row r="52" spans="1:7" ht="10.35" customHeight="1" x14ac:dyDescent="0.25">
      <c r="A52" s="30" t="s">
        <v>11</v>
      </c>
      <c r="B52" s="4"/>
      <c r="C52" s="33">
        <v>325</v>
      </c>
      <c r="D52" s="32">
        <v>800</v>
      </c>
      <c r="E52" s="15">
        <v>600</v>
      </c>
      <c r="F52" s="14">
        <f>D52-E52</f>
        <v>200</v>
      </c>
      <c r="G52" s="31">
        <f>IF(F52&gt;0,1,D52/E52)</f>
        <v>1</v>
      </c>
    </row>
    <row r="53" spans="1:7" ht="10.35" customHeight="1" x14ac:dyDescent="0.25">
      <c r="A53" s="30" t="s">
        <v>11</v>
      </c>
      <c r="B53" s="4"/>
      <c r="C53" s="33">
        <v>326</v>
      </c>
      <c r="D53" s="32">
        <v>816</v>
      </c>
      <c r="E53" s="15">
        <v>600</v>
      </c>
      <c r="F53" s="14">
        <f>D53-E53</f>
        <v>216</v>
      </c>
      <c r="G53" s="31">
        <f>IF(F53&gt;0,1,D53/E53)</f>
        <v>1</v>
      </c>
    </row>
    <row r="54" spans="1:7" ht="10.35" customHeight="1" x14ac:dyDescent="0.25">
      <c r="A54" s="30" t="s">
        <v>11</v>
      </c>
      <c r="B54" s="4"/>
      <c r="C54" s="33">
        <v>327</v>
      </c>
      <c r="D54" s="32">
        <v>788</v>
      </c>
      <c r="E54" s="15">
        <v>600</v>
      </c>
      <c r="F54" s="14">
        <f>D54-E54</f>
        <v>188</v>
      </c>
      <c r="G54" s="31">
        <f>IF(F54&gt;0,1,D54/E54)</f>
        <v>1</v>
      </c>
    </row>
    <row r="55" spans="1:7" ht="10.35" customHeight="1" thickBot="1" x14ac:dyDescent="0.3">
      <c r="A55" s="30" t="s">
        <v>11</v>
      </c>
      <c r="B55" s="4"/>
      <c r="C55" s="29">
        <v>338</v>
      </c>
      <c r="D55" s="28">
        <v>807</v>
      </c>
      <c r="E55" s="27">
        <v>600</v>
      </c>
      <c r="F55" s="26">
        <f>D55-E55</f>
        <v>207</v>
      </c>
      <c r="G55" s="25">
        <f>IF(F55&gt;0,1,D55/E55)</f>
        <v>1</v>
      </c>
    </row>
    <row r="56" spans="1:7" ht="15.75" thickBot="1" x14ac:dyDescent="0.3">
      <c r="A56" s="21"/>
      <c r="B56" s="4"/>
      <c r="C56" s="24" t="s">
        <v>10</v>
      </c>
      <c r="D56" s="6"/>
      <c r="E56" s="6"/>
      <c r="F56" s="6"/>
      <c r="G56" s="5">
        <f>AVERAGE(G11:G55)</f>
        <v>0.94841417268661854</v>
      </c>
    </row>
    <row r="57" spans="1:7" x14ac:dyDescent="0.25">
      <c r="A57" s="21"/>
      <c r="B57" s="4"/>
      <c r="C57" s="23"/>
      <c r="D57" s="23"/>
      <c r="E57" s="22"/>
      <c r="F57" s="22"/>
      <c r="G57" s="22"/>
    </row>
    <row r="58" spans="1:7" x14ac:dyDescent="0.25">
      <c r="A58" s="21"/>
      <c r="B58" s="4"/>
      <c r="C58" s="4"/>
      <c r="D58" s="4"/>
      <c r="E58" s="4"/>
      <c r="F58" s="4"/>
      <c r="G58" s="4"/>
    </row>
    <row r="59" spans="1:7" x14ac:dyDescent="0.25">
      <c r="A59" s="20" t="s">
        <v>9</v>
      </c>
      <c r="B59" s="11"/>
      <c r="C59" s="19"/>
      <c r="D59" s="18"/>
      <c r="E59" s="18"/>
      <c r="F59" s="18"/>
      <c r="G59" s="17"/>
    </row>
    <row r="60" spans="1:7" ht="10.35" customHeight="1" x14ac:dyDescent="0.25">
      <c r="A60" s="12" t="s">
        <v>8</v>
      </c>
      <c r="B60" s="11"/>
      <c r="C60" s="16" t="s">
        <v>2</v>
      </c>
      <c r="D60" s="15">
        <v>8695</v>
      </c>
      <c r="E60" s="15">
        <v>6250</v>
      </c>
      <c r="F60" s="14">
        <f>D60-E60</f>
        <v>2445</v>
      </c>
      <c r="G60" s="13">
        <f>IF(F60&gt;0,1,D60/E60)</f>
        <v>1</v>
      </c>
    </row>
    <row r="61" spans="1:7" ht="10.35" customHeight="1" x14ac:dyDescent="0.25">
      <c r="A61" s="12" t="s">
        <v>7</v>
      </c>
      <c r="B61" s="11"/>
      <c r="C61" s="16" t="s">
        <v>2</v>
      </c>
      <c r="D61" s="15">
        <v>2408</v>
      </c>
      <c r="E61" s="15">
        <v>4000</v>
      </c>
      <c r="F61" s="14">
        <f>D61-E61</f>
        <v>-1592</v>
      </c>
      <c r="G61" s="13">
        <f>IF(F61&gt;0,1,D61/E61)</f>
        <v>0.60199999999999998</v>
      </c>
    </row>
    <row r="62" spans="1:7" ht="10.35" customHeight="1" x14ac:dyDescent="0.25">
      <c r="A62" s="12" t="s">
        <v>6</v>
      </c>
      <c r="B62" s="11"/>
      <c r="C62" s="16" t="s">
        <v>2</v>
      </c>
      <c r="D62" s="15">
        <v>7423</v>
      </c>
      <c r="E62" s="15">
        <v>4250</v>
      </c>
      <c r="F62" s="14">
        <f>D62-E62</f>
        <v>3173</v>
      </c>
      <c r="G62" s="13">
        <f>IF(F62&gt;0,1,D62/E62)</f>
        <v>1</v>
      </c>
    </row>
    <row r="63" spans="1:7" ht="10.35" customHeight="1" x14ac:dyDescent="0.25">
      <c r="A63" s="12" t="s">
        <v>5</v>
      </c>
      <c r="B63" s="11"/>
      <c r="C63" s="16" t="s">
        <v>2</v>
      </c>
      <c r="D63" s="15">
        <v>6805</v>
      </c>
      <c r="E63" s="15">
        <v>1600</v>
      </c>
      <c r="F63" s="14">
        <f>D63-E63</f>
        <v>5205</v>
      </c>
      <c r="G63" s="13">
        <f>IF(F63&gt;0,1,D63/E63)</f>
        <v>1</v>
      </c>
    </row>
    <row r="64" spans="1:7" ht="10.35" customHeight="1" x14ac:dyDescent="0.25">
      <c r="A64" s="12" t="s">
        <v>4</v>
      </c>
      <c r="B64" s="11"/>
      <c r="C64" s="16" t="s">
        <v>2</v>
      </c>
      <c r="D64" s="15">
        <v>2433</v>
      </c>
      <c r="E64" s="15">
        <v>850</v>
      </c>
      <c r="F64" s="14">
        <f>D64-E64</f>
        <v>1583</v>
      </c>
      <c r="G64" s="13">
        <f>IF(F64&gt;0,1,D64/E64)</f>
        <v>1</v>
      </c>
    </row>
    <row r="65" spans="1:7" ht="10.35" customHeight="1" thickBot="1" x14ac:dyDescent="0.3">
      <c r="A65" s="12" t="s">
        <v>3</v>
      </c>
      <c r="B65" s="11"/>
      <c r="C65" s="10" t="s">
        <v>2</v>
      </c>
      <c r="D65" s="9">
        <v>5933</v>
      </c>
      <c r="E65" s="9">
        <v>1250</v>
      </c>
      <c r="F65" s="8">
        <f>D65-E65</f>
        <v>4683</v>
      </c>
      <c r="G65" s="7">
        <f>IF(F65&gt;0,1,D65/E65)</f>
        <v>1</v>
      </c>
    </row>
    <row r="66" spans="1:7" ht="15.75" thickBot="1" x14ac:dyDescent="0.3">
      <c r="A66" s="4"/>
      <c r="B66" s="4"/>
      <c r="C66" s="6" t="s">
        <v>1</v>
      </c>
      <c r="D66" s="6"/>
      <c r="E66" s="6"/>
      <c r="F66" s="6"/>
      <c r="G66" s="5">
        <f>AVERAGE(G60:G65)</f>
        <v>0.93366666666666676</v>
      </c>
    </row>
    <row r="67" spans="1:7" ht="15.75" thickBot="1" x14ac:dyDescent="0.3">
      <c r="A67" s="4"/>
      <c r="B67" s="4"/>
      <c r="C67" s="4"/>
      <c r="D67" s="4"/>
      <c r="E67" s="4"/>
      <c r="F67" s="4"/>
      <c r="G67" s="4"/>
    </row>
    <row r="68" spans="1:7" ht="15.75" thickBot="1" x14ac:dyDescent="0.3">
      <c r="A68" s="4"/>
      <c r="B68" s="4"/>
      <c r="C68" s="3" t="s">
        <v>0</v>
      </c>
      <c r="D68" s="3"/>
      <c r="E68" s="3"/>
      <c r="F68" s="3"/>
      <c r="G68" s="2">
        <f>AVERAGE(G66,G56)</f>
        <v>0.94104041967664265</v>
      </c>
    </row>
  </sheetData>
  <mergeCells count="14">
    <mergeCell ref="C7:C8"/>
    <mergeCell ref="D7:G7"/>
    <mergeCell ref="A2:B2"/>
    <mergeCell ref="C2:G2"/>
    <mergeCell ref="A1:G1"/>
    <mergeCell ref="A3:B3"/>
    <mergeCell ref="A4:B4"/>
    <mergeCell ref="C66:F66"/>
    <mergeCell ref="C68:F68"/>
    <mergeCell ref="C9:G9"/>
    <mergeCell ref="B12:B35"/>
    <mergeCell ref="C56:F56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2013-02-06T04:09:03Z</dcterms:created>
  <dcterms:modified xsi:type="dcterms:W3CDTF">2013-02-06T04:09:34Z</dcterms:modified>
</cp:coreProperties>
</file>