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FCI Summary" sheetId="2" r:id="rId1"/>
    <sheet name="Education Adequecy" sheetId="1" r:id="rId2"/>
  </sheets>
  <externalReferences>
    <externalReference r:id="rId3"/>
  </externalReferences>
  <definedNames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4" i="2" l="1"/>
  <c r="C36" i="2" s="1"/>
  <c r="C32" i="2"/>
  <c r="C25" i="2"/>
  <c r="C14" i="2"/>
  <c r="C12" i="2"/>
  <c r="C8" i="2"/>
  <c r="C10" i="2" s="1"/>
  <c r="C1" i="2"/>
  <c r="C2" i="1"/>
  <c r="C3" i="1"/>
  <c r="C4" i="1"/>
  <c r="F11" i="1"/>
  <c r="G11" i="1"/>
  <c r="F12" i="1"/>
  <c r="G12" i="1"/>
  <c r="F13" i="1"/>
  <c r="G13" i="1" s="1"/>
  <c r="F14" i="1"/>
  <c r="G14" i="1"/>
  <c r="F15" i="1"/>
  <c r="G15" i="1"/>
  <c r="F16" i="1"/>
  <c r="G16" i="1"/>
  <c r="F17" i="1"/>
  <c r="G17" i="1" s="1"/>
  <c r="F18" i="1"/>
  <c r="G18" i="1"/>
  <c r="F19" i="1"/>
  <c r="G19" i="1"/>
  <c r="F20" i="1"/>
  <c r="G20" i="1"/>
  <c r="F21" i="1"/>
  <c r="G21" i="1" s="1"/>
  <c r="F22" i="1"/>
  <c r="G22" i="1"/>
  <c r="F23" i="1"/>
  <c r="G23" i="1"/>
  <c r="F24" i="1"/>
  <c r="G24" i="1"/>
  <c r="F25" i="1"/>
  <c r="G25" i="1" s="1"/>
  <c r="F26" i="1"/>
  <c r="G26" i="1"/>
  <c r="F27" i="1"/>
  <c r="G27" i="1"/>
  <c r="F28" i="1"/>
  <c r="G28" i="1"/>
  <c r="F29" i="1"/>
  <c r="G29" i="1" s="1"/>
  <c r="F30" i="1"/>
  <c r="G30" i="1"/>
  <c r="F31" i="1"/>
  <c r="G31" i="1"/>
  <c r="F32" i="1"/>
  <c r="G32" i="1"/>
  <c r="F33" i="1"/>
  <c r="G33" i="1" s="1"/>
  <c r="F34" i="1"/>
  <c r="G34" i="1"/>
  <c r="F35" i="1"/>
  <c r="G35" i="1"/>
  <c r="F36" i="1"/>
  <c r="G36" i="1"/>
  <c r="F37" i="1"/>
  <c r="G37" i="1" s="1"/>
  <c r="F38" i="1"/>
  <c r="G38" i="1"/>
  <c r="F39" i="1"/>
  <c r="G39" i="1"/>
  <c r="F40" i="1"/>
  <c r="G40" i="1"/>
  <c r="F41" i="1"/>
  <c r="G41" i="1" s="1"/>
  <c r="F42" i="1"/>
  <c r="G42" i="1"/>
  <c r="F43" i="1"/>
  <c r="G43" i="1"/>
  <c r="F44" i="1"/>
  <c r="G44" i="1"/>
  <c r="F45" i="1"/>
  <c r="G45" i="1" s="1"/>
  <c r="F46" i="1"/>
  <c r="G46" i="1"/>
  <c r="F47" i="1"/>
  <c r="G47" i="1"/>
  <c r="F48" i="1"/>
  <c r="G48" i="1"/>
  <c r="F49" i="1"/>
  <c r="G49" i="1" s="1"/>
  <c r="F54" i="1"/>
  <c r="G54" i="1"/>
  <c r="F55" i="1"/>
  <c r="G55" i="1"/>
  <c r="F56" i="1"/>
  <c r="G56" i="1"/>
  <c r="G60" i="1" s="1"/>
  <c r="F57" i="1"/>
  <c r="G57" i="1"/>
  <c r="F58" i="1"/>
  <c r="G58" i="1"/>
  <c r="F59" i="1"/>
  <c r="G59" i="1"/>
  <c r="G50" i="1" l="1"/>
  <c r="G62" i="1" s="1"/>
</calcChain>
</file>

<file path=xl/sharedStrings.xml><?xml version="1.0" encoding="utf-8"?>
<sst xmlns="http://schemas.openxmlformats.org/spreadsheetml/2006/main" count="92" uniqueCount="43">
  <si>
    <t xml:space="preserve">FES Educational Adequacy % Score =  </t>
  </si>
  <si>
    <t xml:space="preserve">Special Spaces Adequacy % Score =  </t>
  </si>
  <si>
    <t>-</t>
  </si>
  <si>
    <t>Visual &amp; Performing Arts</t>
  </si>
  <si>
    <t>Technological Literacy</t>
  </si>
  <si>
    <t>Science</t>
  </si>
  <si>
    <t>Phys. Ed.</t>
  </si>
  <si>
    <t>Media Center</t>
  </si>
  <si>
    <t>Food Services</t>
  </si>
  <si>
    <t>Specialized  Spaces:</t>
  </si>
  <si>
    <t xml:space="preserve">Classroom Adequacy % Score =  </t>
  </si>
  <si>
    <t>General Classroom (Grades 9-12)</t>
  </si>
  <si>
    <t>F.E.S. Capacity-Generating Clrms.: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</si>
  <si>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</si>
  <si>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</si>
  <si>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</si>
  <si>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</si>
  <si>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</si>
  <si>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</si>
  <si>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SQUARE FEET</t>
  </si>
  <si>
    <t>Room Number</t>
  </si>
  <si>
    <t xml:space="preserve">School Age (years):  </t>
  </si>
  <si>
    <t xml:space="preserve">Building Square Footage:  </t>
  </si>
  <si>
    <t xml:space="preserve">Building Name:  </t>
  </si>
  <si>
    <t>FES EDUCATIONAL ADEQUACY</t>
  </si>
  <si>
    <t>2012 LRFP CONDITION SUMMARY</t>
  </si>
  <si>
    <t xml:space="preserve">Number of Floors:  </t>
  </si>
  <si>
    <t>B + 3</t>
  </si>
  <si>
    <t>75 Average</t>
  </si>
  <si>
    <t>(Original = 102 years; Addition = 48 years)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</si>
  <si>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</si>
  <si>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</si>
  <si>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</si>
  <si>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</si>
  <si>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</si>
  <si>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</si>
  <si>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2012 Enrollment = </t>
  </si>
  <si>
    <t xml:space="preserve">Historic 2005 LRFP Capacity = </t>
  </si>
  <si>
    <t xml:space="preserve">Adjusted 2012 Capacity = </t>
  </si>
  <si>
    <t xml:space="preserve">Recent Occupancy % = </t>
  </si>
  <si>
    <t>EDUCATION ADEQUECY</t>
  </si>
  <si>
    <t xml:space="preserve">Classroom Adequacy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</si>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</sst>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sz val="6"/>
      <color rgb="FF000000"/>
      <name val="Arial"/>
      <family val="2"/>
    </font>
    <font>
      <sz val="6"/>
      <color theme="1"/>
      <name val="Arial"/>
      <family val="2"/>
    </font>
    <font>
      <b/>
      <sz val="10"/>
      <color rgb="FF000000"/>
      <name val="Arial"/>
      <family val="2"/>
    </font>
    <font>
      <i/>
      <sz val="6"/>
      <color rgb="FF0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9" fillId="0" borderId="0"/>
    <xf numFmtId="9" fontId="9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4" applyAlignment="1">
      <alignment horizontal="left"/>
    </xf>
    <xf numFmtId="9" fontId="3" fillId="0" borderId="1" xfId="3" applyFont="1" applyBorder="1" applyAlignment="1">
      <alignment horizontal="right" vertical="center"/>
    </xf>
    <xf numFmtId="0" fontId="3" fillId="0" borderId="2" xfId="5" applyFont="1" applyBorder="1" applyAlignment="1">
      <alignment horizontal="right" vertical="center"/>
    </xf>
    <xf numFmtId="0" fontId="0" fillId="0" borderId="0" xfId="0" applyAlignment="1">
      <alignment vertical="center"/>
    </xf>
    <xf numFmtId="9" fontId="3" fillId="0" borderId="3" xfId="3" applyFont="1" applyBorder="1" applyAlignment="1">
      <alignment horizontal="right" vertical="center"/>
    </xf>
    <xf numFmtId="0" fontId="3" fillId="0" borderId="0" xfId="5" applyFont="1" applyBorder="1" applyAlignment="1">
      <alignment horizontal="right" vertical="center"/>
    </xf>
    <xf numFmtId="9" fontId="5" fillId="0" borderId="4" xfId="3" applyFont="1" applyBorder="1" applyAlignment="1">
      <alignment horizontal="right" vertical="center"/>
    </xf>
    <xf numFmtId="164" fontId="5" fillId="0" borderId="5" xfId="5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5" fillId="0" borderId="6" xfId="5" applyFont="1" applyFill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5" fillId="0" borderId="7" xfId="5" applyFont="1" applyFill="1" applyBorder="1" applyAlignment="1">
      <alignment horizontal="left" vertical="center"/>
    </xf>
    <xf numFmtId="9" fontId="5" fillId="0" borderId="8" xfId="3" applyFont="1" applyBorder="1" applyAlignment="1">
      <alignment horizontal="right" vertical="center"/>
    </xf>
    <xf numFmtId="164" fontId="5" fillId="0" borderId="9" xfId="5" applyNumberFormat="1" applyFont="1" applyBorder="1" applyAlignment="1">
      <alignment horizontal="right" vertical="center"/>
    </xf>
    <xf numFmtId="0" fontId="5" fillId="0" borderId="9" xfId="5" applyFont="1" applyBorder="1" applyAlignment="1">
      <alignment horizontal="right" vertical="center"/>
    </xf>
    <xf numFmtId="0" fontId="5" fillId="0" borderId="10" xfId="5" applyFont="1" applyBorder="1" applyAlignment="1">
      <alignment horizontal="center" vertical="center"/>
    </xf>
    <xf numFmtId="0" fontId="4" fillId="0" borderId="0" xfId="5" applyBorder="1" applyAlignment="1">
      <alignment horizontal="left" vertical="center"/>
    </xf>
    <xf numFmtId="0" fontId="5" fillId="0" borderId="11" xfId="5" applyFont="1" applyBorder="1" applyAlignment="1">
      <alignment horizontal="left" vertical="center"/>
    </xf>
    <xf numFmtId="9" fontId="5" fillId="0" borderId="12" xfId="3" applyFont="1" applyBorder="1" applyAlignment="1">
      <alignment horizontal="right" vertical="center"/>
    </xf>
    <xf numFmtId="164" fontId="5" fillId="0" borderId="13" xfId="5" applyNumberFormat="1" applyFont="1" applyBorder="1" applyAlignment="1">
      <alignment horizontal="right" vertical="center"/>
    </xf>
    <xf numFmtId="0" fontId="5" fillId="0" borderId="13" xfId="5" applyFont="1" applyBorder="1" applyAlignment="1">
      <alignment horizontal="right" vertical="center"/>
    </xf>
    <xf numFmtId="0" fontId="5" fillId="0" borderId="14" xfId="5" applyFont="1" applyBorder="1" applyAlignment="1">
      <alignment horizontal="center" vertical="center"/>
    </xf>
    <xf numFmtId="0" fontId="5" fillId="0" borderId="15" xfId="5" applyFont="1" applyBorder="1" applyAlignment="1">
      <alignment horizontal="left" vertical="center"/>
    </xf>
    <xf numFmtId="0" fontId="4" fillId="0" borderId="16" xfId="5" applyBorder="1" applyAlignment="1">
      <alignment horizontal="left" vertical="center"/>
    </xf>
    <xf numFmtId="0" fontId="4" fillId="0" borderId="17" xfId="5" applyBorder="1" applyAlignment="1">
      <alignment horizontal="left" vertical="center"/>
    </xf>
    <xf numFmtId="0" fontId="4" fillId="0" borderId="18" xfId="5" applyBorder="1" applyAlignment="1">
      <alignment horizontal="left" vertical="center"/>
    </xf>
    <xf numFmtId="0" fontId="7" fillId="0" borderId="19" xfId="5" applyFont="1" applyBorder="1" applyAlignment="1">
      <alignment horizontal="left" vertical="center"/>
    </xf>
    <xf numFmtId="0" fontId="4" fillId="0" borderId="20" xfId="5" applyBorder="1" applyAlignment="1">
      <alignment horizontal="left" vertical="center"/>
    </xf>
    <xf numFmtId="0" fontId="4" fillId="0" borderId="0" xfId="5" applyAlignment="1">
      <alignment vertical="center"/>
    </xf>
    <xf numFmtId="0" fontId="4" fillId="0" borderId="21" xfId="5" applyBorder="1" applyAlignment="1">
      <alignment horizontal="left" vertical="center"/>
    </xf>
    <xf numFmtId="0" fontId="8" fillId="0" borderId="22" xfId="5" applyFont="1" applyBorder="1" applyAlignment="1">
      <alignment horizontal="left" vertical="center"/>
    </xf>
    <xf numFmtId="0" fontId="4" fillId="0" borderId="22" xfId="5" applyBorder="1" applyAlignment="1">
      <alignment horizontal="left" vertical="center"/>
    </xf>
    <xf numFmtId="0" fontId="4" fillId="0" borderId="23" xfId="5" applyBorder="1" applyAlignment="1">
      <alignment horizontal="left" vertical="center"/>
    </xf>
    <xf numFmtId="0" fontId="3" fillId="0" borderId="24" xfId="5" applyFont="1" applyBorder="1" applyAlignment="1">
      <alignment horizontal="right" vertical="center"/>
    </xf>
    <xf numFmtId="0" fontId="4" fillId="0" borderId="25" xfId="5" applyBorder="1" applyAlignment="1">
      <alignment horizontal="left" vertical="center"/>
    </xf>
    <xf numFmtId="0" fontId="5" fillId="0" borderId="22" xfId="5" applyFont="1" applyBorder="1" applyAlignment="1">
      <alignment horizontal="left" vertical="center"/>
    </xf>
    <xf numFmtId="0" fontId="10" fillId="0" borderId="13" xfId="6" applyFont="1" applyBorder="1"/>
    <xf numFmtId="0" fontId="10" fillId="0" borderId="13" xfId="6" applyFont="1" applyBorder="1" applyAlignment="1">
      <alignment horizontal="left"/>
    </xf>
    <xf numFmtId="0" fontId="4" fillId="0" borderId="26" xfId="5" applyBorder="1" applyAlignment="1">
      <alignment horizontal="left" vertical="center"/>
    </xf>
    <xf numFmtId="0" fontId="4" fillId="0" borderId="26" xfId="5" applyBorder="1" applyAlignment="1">
      <alignment horizontal="left" vertical="center"/>
    </xf>
    <xf numFmtId="0" fontId="4" fillId="0" borderId="12" xfId="5" applyBorder="1" applyAlignment="1">
      <alignment horizontal="right" vertical="top"/>
    </xf>
    <xf numFmtId="0" fontId="4" fillId="0" borderId="13" xfId="5" applyBorder="1" applyAlignment="1">
      <alignment horizontal="right" vertical="top"/>
    </xf>
    <xf numFmtId="0" fontId="4" fillId="0" borderId="13" xfId="5" applyBorder="1" applyAlignment="1">
      <alignment horizontal="left" vertical="top"/>
    </xf>
    <xf numFmtId="0" fontId="4" fillId="0" borderId="13" xfId="5" applyBorder="1" applyAlignment="1">
      <alignment horizontal="center" vertical="top"/>
    </xf>
    <xf numFmtId="0" fontId="4" fillId="0" borderId="26" xfId="5" applyBorder="1" applyAlignment="1">
      <alignment horizontal="left" vertical="top"/>
    </xf>
    <xf numFmtId="0" fontId="7" fillId="0" borderId="13" xfId="5" applyFont="1" applyBorder="1" applyAlignment="1">
      <alignment horizontal="left" vertical="top"/>
    </xf>
    <xf numFmtId="0" fontId="4" fillId="0" borderId="27" xfId="5" applyBorder="1" applyAlignment="1">
      <alignment horizontal="left" vertical="top"/>
    </xf>
    <xf numFmtId="0" fontId="4" fillId="0" borderId="28" xfId="5" applyBorder="1" applyAlignment="1">
      <alignment horizontal="left" vertical="top"/>
    </xf>
    <xf numFmtId="0" fontId="4" fillId="0" borderId="0" xfId="5" applyBorder="1" applyAlignment="1">
      <alignment horizontal="left" vertical="top"/>
    </xf>
    <xf numFmtId="0" fontId="4" fillId="0" borderId="27" xfId="5" applyBorder="1" applyAlignment="1">
      <alignment horizontal="left" vertical="top"/>
    </xf>
    <xf numFmtId="0" fontId="5" fillId="0" borderId="12" xfId="5" applyFont="1" applyBorder="1" applyAlignment="1">
      <alignment horizontal="right" vertical="top" wrapText="1"/>
    </xf>
    <xf numFmtId="0" fontId="5" fillId="0" borderId="13" xfId="5" applyFont="1" applyBorder="1" applyAlignment="1">
      <alignment horizontal="right" vertical="top" wrapText="1"/>
    </xf>
    <xf numFmtId="0" fontId="5" fillId="0" borderId="13" xfId="5" applyFont="1" applyBorder="1" applyAlignment="1">
      <alignment horizontal="left" vertical="top" wrapText="1"/>
    </xf>
    <xf numFmtId="0" fontId="4" fillId="0" borderId="26" xfId="5" applyBorder="1" applyAlignment="1">
      <alignment horizontal="left" vertical="top" wrapText="1"/>
    </xf>
    <xf numFmtId="0" fontId="3" fillId="0" borderId="12" xfId="5" applyFont="1" applyBorder="1" applyAlignment="1">
      <alignment horizontal="left" vertical="top" wrapText="1"/>
    </xf>
    <xf numFmtId="0" fontId="3" fillId="0" borderId="13" xfId="5" applyFont="1" applyBorder="1" applyAlignment="1">
      <alignment horizontal="left" vertical="top" wrapText="1"/>
    </xf>
    <xf numFmtId="165" fontId="9" fillId="0" borderId="0" xfId="1" applyNumberFormat="1" applyFont="1" applyAlignment="1">
      <alignment horizontal="left" wrapText="1"/>
    </xf>
    <xf numFmtId="1" fontId="9" fillId="0" borderId="0" xfId="1" applyNumberFormat="1" applyFont="1" applyAlignment="1">
      <alignment horizontal="center" vertical="top" wrapText="1"/>
    </xf>
    <xf numFmtId="0" fontId="11" fillId="0" borderId="0" xfId="6" applyFont="1" applyAlignment="1">
      <alignment horizontal="right"/>
    </xf>
    <xf numFmtId="0" fontId="9" fillId="0" borderId="0" xfId="1" applyNumberFormat="1" applyFont="1" applyAlignment="1">
      <alignment horizontal="center" vertical="top" wrapText="1"/>
    </xf>
    <xf numFmtId="0" fontId="12" fillId="0" borderId="0" xfId="6" applyFont="1" applyAlignment="1">
      <alignment horizontal="left" wrapText="1"/>
    </xf>
    <xf numFmtId="0" fontId="13" fillId="0" borderId="0" xfId="6" applyFont="1" applyAlignment="1">
      <alignment horizontal="right"/>
    </xf>
    <xf numFmtId="0" fontId="14" fillId="0" borderId="0" xfId="6" applyFont="1" applyAlignment="1">
      <alignment horizontal="left"/>
    </xf>
    <xf numFmtId="0" fontId="0" fillId="0" borderId="0" xfId="0" applyAlignment="1">
      <alignment horizontal="left"/>
    </xf>
    <xf numFmtId="0" fontId="9" fillId="0" borderId="0" xfId="6" applyAlignment="1">
      <alignment horizontal="left" wrapText="1"/>
    </xf>
    <xf numFmtId="9" fontId="0" fillId="0" borderId="0" xfId="7" applyFont="1"/>
    <xf numFmtId="0" fontId="9" fillId="0" borderId="0" xfId="6"/>
    <xf numFmtId="165" fontId="9" fillId="0" borderId="0" xfId="1" applyNumberFormat="1" applyFont="1" applyAlignment="1">
      <alignment horizontal="right" vertical="top" wrapText="1"/>
    </xf>
    <xf numFmtId="0" fontId="15" fillId="0" borderId="0" xfId="6" applyFont="1" applyAlignment="1">
      <alignment horizontal="right"/>
    </xf>
    <xf numFmtId="0" fontId="9" fillId="0" borderId="0" xfId="1" applyNumberFormat="1" applyFont="1" applyAlignment="1">
      <alignment horizontal="right" vertical="top" wrapText="1"/>
    </xf>
    <xf numFmtId="1" fontId="9" fillId="0" borderId="0" xfId="1" applyNumberFormat="1" applyFont="1" applyAlignment="1">
      <alignment horizontal="right" vertical="top" wrapText="1"/>
    </xf>
    <xf numFmtId="165" fontId="9" fillId="0" borderId="0" xfId="1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6" applyFont="1" applyAlignment="1">
      <alignment horizontal="right"/>
    </xf>
    <xf numFmtId="0" fontId="16" fillId="0" borderId="0" xfId="5" applyFont="1"/>
    <xf numFmtId="0" fontId="4" fillId="0" borderId="0" xfId="5"/>
    <xf numFmtId="0" fontId="16" fillId="0" borderId="0" xfId="5" applyFont="1" applyAlignment="1">
      <alignment horizontal="right"/>
    </xf>
    <xf numFmtId="9" fontId="17" fillId="0" borderId="20" xfId="5" applyNumberFormat="1" applyFont="1" applyBorder="1" applyAlignment="1">
      <alignment horizontal="right"/>
    </xf>
    <xf numFmtId="0" fontId="17" fillId="0" borderId="0" xfId="5" applyFont="1" applyAlignment="1">
      <alignment horizontal="right"/>
    </xf>
    <xf numFmtId="166" fontId="17" fillId="0" borderId="20" xfId="2" applyNumberFormat="1" applyFont="1" applyBorder="1" applyAlignment="1">
      <alignment horizontal="right"/>
    </xf>
    <xf numFmtId="0" fontId="17" fillId="0" borderId="0" xfId="5" applyFont="1"/>
    <xf numFmtId="0" fontId="18" fillId="0" borderId="0" xfId="5" applyFont="1" applyAlignment="1">
      <alignment horizontal="right"/>
    </xf>
    <xf numFmtId="0" fontId="19" fillId="0" borderId="0" xfId="5" applyFont="1"/>
    <xf numFmtId="1" fontId="17" fillId="0" borderId="20" xfId="5" applyNumberFormat="1" applyFont="1" applyBorder="1" applyAlignment="1">
      <alignment horizontal="right"/>
    </xf>
    <xf numFmtId="1" fontId="17" fillId="0" borderId="0" xfId="5" applyNumberFormat="1" applyFont="1" applyBorder="1" applyAlignment="1">
      <alignment horizontal="right"/>
    </xf>
    <xf numFmtId="9" fontId="17" fillId="0" borderId="20" xfId="3" applyFont="1" applyBorder="1"/>
    <xf numFmtId="9" fontId="17" fillId="0" borderId="20" xfId="3" applyFont="1" applyBorder="1" applyAlignment="1">
      <alignment horizontal="right"/>
    </xf>
    <xf numFmtId="0" fontId="17" fillId="0" borderId="20" xfId="5" applyFont="1" applyBorder="1" applyAlignment="1">
      <alignment horizontal="right"/>
    </xf>
  </cellXfs>
  <cellStyles count="8">
    <cellStyle name="Comma" xfId="1" builtinId="3"/>
    <cellStyle name="Currency" xfId="2" builtinId="4"/>
    <cellStyle name="Excel Built-in Normal" xfId="4"/>
    <cellStyle name="Normal" xfId="0" builtinId="0"/>
    <cellStyle name="Normal 2" xfId="6"/>
    <cellStyle name="Normal 3" xfId="5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4327</xdr:colOff>
      <xdr:row>7</xdr:row>
      <xdr:rowOff>1</xdr:rowOff>
    </xdr:from>
    <xdr:to>
      <xdr:col>11</xdr:col>
      <xdr:colOff>1087877</xdr:colOff>
      <xdr:row>30</xdr:row>
      <xdr:rowOff>22859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0552" y="1371601"/>
          <a:ext cx="4093450" cy="30708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merican_History_High_School_F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American History HS (Former AVC Montgomery)</v>
          </cell>
        </row>
        <row r="2">
          <cell r="C2">
            <v>117509</v>
          </cell>
        </row>
        <row r="5">
          <cell r="C5">
            <v>102</v>
          </cell>
        </row>
        <row r="65">
          <cell r="H65">
            <v>26439525</v>
          </cell>
          <cell r="P65">
            <v>7138578.4843627848</v>
          </cell>
          <cell r="Q65">
            <v>0.2699964724919523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zoomScaleNormal="100" workbookViewId="0">
      <selection activeCell="H5" sqref="H5"/>
    </sheetView>
  </sheetViews>
  <sheetFormatPr defaultColWidth="9.140625" defaultRowHeight="15" x14ac:dyDescent="0.25"/>
  <cols>
    <col min="1" max="1" width="38.140625" style="76" customWidth="1"/>
    <col min="2" max="2" width="1.5703125" style="76" customWidth="1"/>
    <col min="3" max="3" width="14.140625" style="76" customWidth="1"/>
    <col min="4" max="4" width="7.42578125" style="76" customWidth="1"/>
    <col min="5" max="5" width="8.7109375" style="76" customWidth="1"/>
    <col min="6" max="6" width="6.7109375" style="76" customWidth="1"/>
    <col min="7" max="10" width="7.28515625" style="76" customWidth="1"/>
    <col min="11" max="11" width="0.5703125" style="76" customWidth="1"/>
    <col min="12" max="12" width="16.5703125" style="76" customWidth="1"/>
    <col min="13" max="16384" width="9.140625" style="76"/>
  </cols>
  <sheetData>
    <row r="1" spans="1:16" s="67" customFormat="1" ht="20.25" customHeight="1" x14ac:dyDescent="0.25">
      <c r="A1" s="62" t="s">
        <v>23</v>
      </c>
      <c r="B1" s="62"/>
      <c r="C1" s="61" t="str">
        <f>'[1]Uniformat FCI'!C1:G1</f>
        <v>American History HS (Former AVC Montgomery)</v>
      </c>
      <c r="D1" s="64"/>
      <c r="E1" s="64"/>
      <c r="F1" s="64"/>
      <c r="G1" s="64"/>
      <c r="H1" s="64"/>
      <c r="I1" s="64"/>
      <c r="J1" s="64"/>
      <c r="K1" s="64"/>
      <c r="L1" s="64"/>
      <c r="M1" s="65"/>
      <c r="N1" s="65"/>
      <c r="O1" s="65"/>
      <c r="P1" s="66"/>
    </row>
    <row r="2" spans="1:16" s="67" customFormat="1" ht="20.25" customHeight="1" x14ac:dyDescent="0.3">
      <c r="A2" s="59" t="s">
        <v>22</v>
      </c>
      <c r="B2" s="59"/>
      <c r="C2" s="68">
        <v>116506</v>
      </c>
      <c r="D2" s="57"/>
      <c r="E2" s="57"/>
      <c r="F2" s="69" t="s">
        <v>25</v>
      </c>
      <c r="G2" s="69"/>
      <c r="H2" s="69"/>
      <c r="I2" s="69"/>
      <c r="J2" s="69"/>
      <c r="K2" s="69"/>
      <c r="L2" s="69"/>
      <c r="M2" s="57"/>
      <c r="N2" s="57"/>
      <c r="O2" s="57"/>
      <c r="P2" s="57"/>
    </row>
    <row r="3" spans="1:16" s="67" customFormat="1" ht="15" customHeight="1" x14ac:dyDescent="0.25">
      <c r="A3" s="59" t="s">
        <v>26</v>
      </c>
      <c r="B3" s="59"/>
      <c r="C3" s="70" t="s">
        <v>27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s="67" customFormat="1" ht="15" customHeight="1" x14ac:dyDescent="0.25">
      <c r="A4" s="59" t="s">
        <v>21</v>
      </c>
      <c r="B4" s="59"/>
      <c r="C4" s="71" t="s">
        <v>28</v>
      </c>
      <c r="D4" s="72" t="s">
        <v>29</v>
      </c>
      <c r="E4" s="73"/>
      <c r="F4" s="73"/>
      <c r="G4" s="73"/>
      <c r="H4" s="73"/>
      <c r="I4" s="73"/>
      <c r="J4" s="73"/>
      <c r="K4" s="57"/>
      <c r="L4" s="57"/>
      <c r="M4" s="57"/>
      <c r="N4" s="57"/>
      <c r="O4" s="57"/>
      <c r="P4" s="57"/>
    </row>
    <row r="5" spans="1:16" s="67" customFormat="1" ht="15" customHeight="1" x14ac:dyDescent="0.25">
      <c r="A5" s="74"/>
      <c r="B5" s="74"/>
      <c r="C5" s="58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s="67" customFormat="1" ht="15" customHeight="1" x14ac:dyDescent="0.25">
      <c r="A6" s="74" t="s">
        <v>30</v>
      </c>
      <c r="B6" s="74"/>
      <c r="C6" s="58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1:16" ht="7.5" customHeight="1" x14ac:dyDescent="0.25">
      <c r="A7" s="75"/>
      <c r="B7" s="75"/>
      <c r="C7" s="75"/>
    </row>
    <row r="8" spans="1:16" x14ac:dyDescent="0.25">
      <c r="A8" s="77" t="s">
        <v>31</v>
      </c>
      <c r="B8" s="75"/>
      <c r="C8" s="78">
        <f>'[1]Uniformat FCI'!Q65</f>
        <v>0.2699964724919523</v>
      </c>
    </row>
    <row r="9" spans="1:16" ht="3.75" customHeight="1" x14ac:dyDescent="0.25">
      <c r="A9" s="75"/>
      <c r="B9" s="75"/>
      <c r="C9" s="79"/>
    </row>
    <row r="10" spans="1:16" x14ac:dyDescent="0.25">
      <c r="A10" s="77" t="s">
        <v>32</v>
      </c>
      <c r="B10" s="75"/>
      <c r="C10" s="78" t="str">
        <f>IF(C8&lt;=5%,"VERY GOOD",IF(AND(C8&lt;=20%,C8&gt;=6%),"GOOD",IF(AND(C8&lt;=35%,C8&gt;=21%),"FAIR",IF(AND(C8&lt;=50%,C8&gt;=36%),"POOR",IF(C8&gt;50%,"VERY POOR",0)))))</f>
        <v>FAIR</v>
      </c>
    </row>
    <row r="11" spans="1:16" ht="3.75" customHeight="1" x14ac:dyDescent="0.25">
      <c r="A11" s="75"/>
      <c r="B11" s="75"/>
      <c r="C11" s="79"/>
    </row>
    <row r="12" spans="1:16" x14ac:dyDescent="0.25">
      <c r="A12" s="77" t="s">
        <v>33</v>
      </c>
      <c r="B12" s="75"/>
      <c r="C12" s="80">
        <f>'[1]Uniformat FCI'!P65</f>
        <v>7138578.4843627848</v>
      </c>
    </row>
    <row r="13" spans="1:16" ht="3.75" customHeight="1" x14ac:dyDescent="0.25">
      <c r="A13" s="77"/>
      <c r="B13" s="75"/>
      <c r="C13" s="79"/>
    </row>
    <row r="14" spans="1:16" x14ac:dyDescent="0.25">
      <c r="A14" s="77" t="s">
        <v>34</v>
      </c>
      <c r="B14" s="75"/>
      <c r="C14" s="80">
        <f>'[1]Uniformat FCI'!H65</f>
        <v>26439525</v>
      </c>
    </row>
    <row r="15" spans="1:16" ht="3.75" customHeight="1" x14ac:dyDescent="0.25">
      <c r="A15" s="75"/>
      <c r="B15" s="75"/>
      <c r="C15" s="81"/>
    </row>
    <row r="16" spans="1:16" x14ac:dyDescent="0.25">
      <c r="A16" s="77"/>
      <c r="B16" s="75"/>
      <c r="C16" s="81"/>
    </row>
    <row r="17" spans="1:3" ht="15" customHeight="1" x14ac:dyDescent="0.25">
      <c r="A17" s="82" t="s">
        <v>35</v>
      </c>
      <c r="B17" s="75"/>
      <c r="C17" s="81"/>
    </row>
    <row r="18" spans="1:3" ht="7.5" customHeight="1" x14ac:dyDescent="0.25">
      <c r="A18" s="75"/>
      <c r="B18" s="75"/>
      <c r="C18" s="83"/>
    </row>
    <row r="19" spans="1:3" x14ac:dyDescent="0.25">
      <c r="A19" s="77" t="s">
        <v>36</v>
      </c>
      <c r="B19" s="75"/>
      <c r="C19" s="84">
        <v>340</v>
      </c>
    </row>
    <row r="20" spans="1:3" ht="3.75" customHeight="1" x14ac:dyDescent="0.25">
      <c r="A20" s="75"/>
      <c r="B20" s="75"/>
      <c r="C20" s="81"/>
    </row>
    <row r="21" spans="1:3" x14ac:dyDescent="0.25">
      <c r="A21" s="77" t="s">
        <v>37</v>
      </c>
      <c r="B21" s="75"/>
      <c r="C21" s="84">
        <v>640</v>
      </c>
    </row>
    <row r="22" spans="1:3" ht="3.75" customHeight="1" x14ac:dyDescent="0.25">
      <c r="A22" s="77"/>
      <c r="B22" s="75"/>
      <c r="C22" s="85"/>
    </row>
    <row r="23" spans="1:3" x14ac:dyDescent="0.25">
      <c r="A23" s="77" t="s">
        <v>38</v>
      </c>
      <c r="B23" s="75"/>
      <c r="C23" s="84">
        <v>718</v>
      </c>
    </row>
    <row r="24" spans="1:3" ht="3.75" customHeight="1" x14ac:dyDescent="0.25">
      <c r="A24" s="77"/>
      <c r="B24" s="75"/>
      <c r="C24" s="81"/>
    </row>
    <row r="25" spans="1:3" x14ac:dyDescent="0.25">
      <c r="A25" s="77" t="s">
        <v>39</v>
      </c>
      <c r="B25" s="75"/>
      <c r="C25" s="86">
        <f>C19/C23</f>
        <v>0.47353760445682452</v>
      </c>
    </row>
    <row r="26" spans="1:3" ht="3.75" customHeight="1" x14ac:dyDescent="0.25">
      <c r="A26" s="75"/>
      <c r="B26" s="75"/>
      <c r="C26" s="81"/>
    </row>
    <row r="27" spans="1:3" x14ac:dyDescent="0.25">
      <c r="A27" s="75"/>
      <c r="B27" s="75"/>
      <c r="C27" s="81"/>
    </row>
    <row r="28" spans="1:3" ht="15" customHeight="1" x14ac:dyDescent="0.25">
      <c r="A28" s="82" t="s">
        <v>40</v>
      </c>
      <c r="B28" s="75"/>
      <c r="C28" s="81"/>
    </row>
    <row r="29" spans="1:3" ht="7.5" customHeight="1" x14ac:dyDescent="0.25">
      <c r="A29" s="75"/>
      <c r="B29" s="75"/>
      <c r="C29" s="81"/>
    </row>
    <row r="30" spans="1:3" x14ac:dyDescent="0.25">
      <c r="A30" s="77" t="s">
        <v>10</v>
      </c>
      <c r="B30" s="75"/>
      <c r="C30" s="87">
        <v>0.95</v>
      </c>
    </row>
    <row r="31" spans="1:3" ht="3.75" customHeight="1" x14ac:dyDescent="0.25">
      <c r="A31" s="75"/>
      <c r="B31" s="75"/>
      <c r="C31" s="81"/>
    </row>
    <row r="32" spans="1:3" x14ac:dyDescent="0.25">
      <c r="A32" s="77" t="s">
        <v>41</v>
      </c>
      <c r="B32" s="75"/>
      <c r="C32" s="88" t="str">
        <f>IF(C30&lt;=65%,"VERY POOR",IF(AND(C30&lt;=75%,C30&gt;=66%),"POOR",IF(AND(C30&lt;=85%,C30&gt;=76%),"FAIR",IF(AND(C30&lt;=95%,C30&gt;=86%),"GOOD",IF(C30&gt;=96%,"VERY GOOD",0)))))</f>
        <v>GOOD</v>
      </c>
    </row>
    <row r="33" spans="1:3" ht="3.75" customHeight="1" x14ac:dyDescent="0.25">
      <c r="A33" s="77"/>
      <c r="B33" s="75"/>
      <c r="C33" s="81"/>
    </row>
    <row r="34" spans="1:3" x14ac:dyDescent="0.25">
      <c r="A34" s="77" t="s">
        <v>1</v>
      </c>
      <c r="B34" s="75"/>
      <c r="C34" s="87">
        <f>'Education Adequecy'!G60</f>
        <v>0.68017462054507338</v>
      </c>
    </row>
    <row r="35" spans="1:3" ht="3.75" customHeight="1" x14ac:dyDescent="0.25">
      <c r="A35" s="75"/>
      <c r="B35" s="75"/>
      <c r="C35" s="81"/>
    </row>
    <row r="36" spans="1:3" x14ac:dyDescent="0.25">
      <c r="A36" s="77" t="s">
        <v>42</v>
      </c>
      <c r="B36" s="75"/>
      <c r="C36" s="88" t="str">
        <f>IF(C34&lt;=65%,"VERY POOR",IF(AND(C34&lt;=75%,C34&gt;=66%),"POOR",IF(AND(C34&lt;=85%,C34&gt;=76%),"FAIR",IF(AND(C34&lt;=95%,C34&gt;=86%),"GOOD",IF(C34&gt;=96%,"VERY GOOD",0)))))</f>
        <v>POOR</v>
      </c>
    </row>
    <row r="37" spans="1:3" x14ac:dyDescent="0.25">
      <c r="A37" s="75"/>
      <c r="B37" s="75"/>
      <c r="C37" s="75"/>
    </row>
    <row r="38" spans="1:3" x14ac:dyDescent="0.25">
      <c r="A38" s="75"/>
      <c r="B38" s="75"/>
      <c r="C38" s="75"/>
    </row>
    <row r="39" spans="1:3" x14ac:dyDescent="0.25">
      <c r="A39" s="75"/>
      <c r="B39" s="75"/>
      <c r="C39" s="75"/>
    </row>
    <row r="40" spans="1:3" x14ac:dyDescent="0.25">
      <c r="A40" s="75"/>
      <c r="B40" s="75"/>
      <c r="C40" s="75"/>
    </row>
    <row r="41" spans="1:3" x14ac:dyDescent="0.25">
      <c r="A41" s="75"/>
      <c r="B41" s="75"/>
      <c r="C41" s="75"/>
    </row>
  </sheetData>
  <mergeCells count="7">
    <mergeCell ref="A1:B1"/>
    <mergeCell ref="C1:L1"/>
    <mergeCell ref="A2:B2"/>
    <mergeCell ref="F2:L2"/>
    <mergeCell ref="A3:B3"/>
    <mergeCell ref="A4:B4"/>
    <mergeCell ref="D4:J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topLeftCell="A34" zoomScaleNormal="100" workbookViewId="0">
      <selection activeCell="J55" sqref="J55"/>
    </sheetView>
  </sheetViews>
  <sheetFormatPr defaultRowHeight="15" x14ac:dyDescent="0.25"/>
  <cols>
    <col min="1" max="1" width="33" bestFit="1" customWidth="1"/>
    <col min="2" max="2" width="0.7109375" customWidth="1"/>
    <col min="9" max="9" width="9.85546875" bestFit="1" customWidth="1"/>
    <col min="11" max="11" width="19.42578125" bestFit="1" customWidth="1"/>
    <col min="12" max="12" width="30.42578125" bestFit="1" customWidth="1"/>
  </cols>
  <sheetData>
    <row r="1" spans="1:13" ht="18" x14ac:dyDescent="0.25">
      <c r="A1" s="63" t="s">
        <v>24</v>
      </c>
      <c r="B1" s="63"/>
      <c r="C1" s="63"/>
      <c r="D1" s="63"/>
      <c r="E1" s="63"/>
      <c r="F1" s="63"/>
      <c r="G1" s="63"/>
    </row>
    <row r="2" spans="1:13" ht="18" x14ac:dyDescent="0.25">
      <c r="A2" s="62" t="s">
        <v>23</v>
      </c>
      <c r="B2" s="62"/>
      <c r="C2" s="61" t="str">
        <f>'[1]Uniformat FCI'!C1:G1</f>
        <v>American History HS (Former AVC Montgomery)</v>
      </c>
      <c r="D2" s="61"/>
      <c r="E2" s="61"/>
      <c r="F2" s="61"/>
      <c r="G2" s="61"/>
    </row>
    <row r="3" spans="1:13" x14ac:dyDescent="0.25">
      <c r="A3" s="59" t="s">
        <v>22</v>
      </c>
      <c r="B3" s="59"/>
      <c r="C3" s="60">
        <f>'[1]Uniformat FCI'!C2</f>
        <v>117509</v>
      </c>
      <c r="D3" s="57"/>
      <c r="E3" s="57"/>
      <c r="F3" s="57"/>
      <c r="G3" s="57"/>
    </row>
    <row r="4" spans="1:13" x14ac:dyDescent="0.25">
      <c r="A4" s="59" t="s">
        <v>21</v>
      </c>
      <c r="B4" s="59"/>
      <c r="C4" s="58">
        <f>'[1]Uniformat FCI'!C5</f>
        <v>102</v>
      </c>
      <c r="D4" s="57"/>
      <c r="E4" s="57"/>
      <c r="F4" s="57"/>
      <c r="G4" s="57"/>
    </row>
    <row r="7" spans="1:13" ht="15" customHeight="1" x14ac:dyDescent="0.25">
      <c r="A7" s="53" t="s">
        <v>18</v>
      </c>
      <c r="B7" s="54"/>
      <c r="C7" s="53" t="s">
        <v>20</v>
      </c>
      <c r="D7" s="56" t="s">
        <v>19</v>
      </c>
      <c r="E7" s="56"/>
      <c r="F7" s="56"/>
      <c r="G7" s="55"/>
    </row>
    <row r="8" spans="1:13" ht="16.5" x14ac:dyDescent="0.25">
      <c r="A8" s="53" t="s">
        <v>18</v>
      </c>
      <c r="B8" s="54"/>
      <c r="C8" s="53" t="s">
        <v>17</v>
      </c>
      <c r="D8" s="52" t="s">
        <v>16</v>
      </c>
      <c r="E8" s="52" t="s">
        <v>15</v>
      </c>
      <c r="F8" s="52" t="s">
        <v>14</v>
      </c>
      <c r="G8" s="51" t="s">
        <v>13</v>
      </c>
    </row>
    <row r="9" spans="1:13" ht="3.75" customHeight="1" x14ac:dyDescent="0.25">
      <c r="A9" s="50"/>
      <c r="B9" s="49"/>
      <c r="C9" s="48"/>
      <c r="D9" s="47"/>
      <c r="E9" s="47"/>
      <c r="F9" s="47"/>
      <c r="G9" s="47"/>
    </row>
    <row r="10" spans="1:13" x14ac:dyDescent="0.25">
      <c r="A10" s="46" t="s">
        <v>12</v>
      </c>
      <c r="B10" s="45"/>
      <c r="C10" s="44"/>
      <c r="D10" s="43"/>
      <c r="E10" s="42"/>
      <c r="F10" s="42"/>
      <c r="G10" s="41"/>
    </row>
    <row r="11" spans="1:13" ht="10.35" customHeight="1" x14ac:dyDescent="0.25">
      <c r="A11" s="38" t="s">
        <v>11</v>
      </c>
      <c r="B11" s="40"/>
      <c r="C11" s="38">
        <v>103</v>
      </c>
      <c r="D11" s="37">
        <v>1573</v>
      </c>
      <c r="E11" s="21">
        <v>750</v>
      </c>
      <c r="F11" s="20">
        <f>D11-E11</f>
        <v>823</v>
      </c>
      <c r="G11" s="19">
        <f>IF(F11&gt;0,1,D11/E11)</f>
        <v>1</v>
      </c>
      <c r="I11" s="1"/>
      <c r="J11" s="1"/>
      <c r="K11" s="1"/>
      <c r="L11" s="1"/>
      <c r="M11" s="1"/>
    </row>
    <row r="12" spans="1:13" ht="10.35" customHeight="1" x14ac:dyDescent="0.25">
      <c r="A12" s="38" t="s">
        <v>11</v>
      </c>
      <c r="B12" s="39"/>
      <c r="C12" s="38">
        <v>107</v>
      </c>
      <c r="D12" s="37">
        <v>1292</v>
      </c>
      <c r="E12" s="21">
        <v>800</v>
      </c>
      <c r="F12" s="20">
        <f>D12-E12</f>
        <v>492</v>
      </c>
      <c r="G12" s="19">
        <f>IF(F12&gt;0,1,D12/E12)</f>
        <v>1</v>
      </c>
      <c r="I12" s="1"/>
      <c r="J12" s="1"/>
      <c r="K12" s="1"/>
      <c r="L12" s="1"/>
      <c r="M12" s="1"/>
    </row>
    <row r="13" spans="1:13" ht="10.35" customHeight="1" x14ac:dyDescent="0.25">
      <c r="A13" s="38" t="s">
        <v>11</v>
      </c>
      <c r="B13" s="39"/>
      <c r="C13" s="38">
        <v>109</v>
      </c>
      <c r="D13" s="37">
        <v>1297</v>
      </c>
      <c r="E13" s="21">
        <v>800</v>
      </c>
      <c r="F13" s="20">
        <f>D13-E13</f>
        <v>497</v>
      </c>
      <c r="G13" s="19">
        <f>IF(F13&gt;0,1,D13/E13)</f>
        <v>1</v>
      </c>
      <c r="I13" s="1"/>
      <c r="J13" s="1"/>
      <c r="K13" s="1"/>
      <c r="L13" s="1"/>
      <c r="M13" s="1"/>
    </row>
    <row r="14" spans="1:13" ht="10.35" customHeight="1" x14ac:dyDescent="0.25">
      <c r="A14" s="38" t="s">
        <v>11</v>
      </c>
      <c r="B14" s="39"/>
      <c r="C14" s="38">
        <v>110</v>
      </c>
      <c r="D14" s="37">
        <v>1433</v>
      </c>
      <c r="E14" s="21">
        <v>800</v>
      </c>
      <c r="F14" s="20">
        <f>D14-E14</f>
        <v>633</v>
      </c>
      <c r="G14" s="19">
        <f>IF(F14&gt;0,1,D14/E14)</f>
        <v>1</v>
      </c>
      <c r="I14" s="1"/>
      <c r="J14" s="1"/>
      <c r="K14" s="1"/>
      <c r="L14" s="1"/>
      <c r="M14" s="1"/>
    </row>
    <row r="15" spans="1:13" ht="10.35" customHeight="1" x14ac:dyDescent="0.25">
      <c r="A15" s="38" t="s">
        <v>11</v>
      </c>
      <c r="B15" s="39"/>
      <c r="C15" s="38">
        <v>202</v>
      </c>
      <c r="D15" s="37">
        <v>853</v>
      </c>
      <c r="E15" s="21">
        <v>800</v>
      </c>
      <c r="F15" s="20">
        <f>D15-E15</f>
        <v>53</v>
      </c>
      <c r="G15" s="19">
        <f>IF(F15&gt;0,1,D15/E15)</f>
        <v>1</v>
      </c>
      <c r="I15" s="1"/>
      <c r="J15" s="1"/>
      <c r="K15" s="1"/>
      <c r="L15" s="1"/>
      <c r="M15" s="1"/>
    </row>
    <row r="16" spans="1:13" ht="10.35" customHeight="1" x14ac:dyDescent="0.25">
      <c r="A16" s="38" t="s">
        <v>11</v>
      </c>
      <c r="B16" s="39"/>
      <c r="C16" s="38">
        <v>203</v>
      </c>
      <c r="D16" s="37">
        <v>853</v>
      </c>
      <c r="E16" s="21">
        <v>800</v>
      </c>
      <c r="F16" s="20">
        <f>D16-E16</f>
        <v>53</v>
      </c>
      <c r="G16" s="19">
        <f>IF(F16&gt;0,1,D16/E16)</f>
        <v>1</v>
      </c>
      <c r="I16" s="1"/>
      <c r="J16" s="1"/>
      <c r="K16" s="1"/>
      <c r="L16" s="1"/>
      <c r="M16" s="1"/>
    </row>
    <row r="17" spans="1:13" ht="10.35" customHeight="1" x14ac:dyDescent="0.25">
      <c r="A17" s="38" t="s">
        <v>11</v>
      </c>
      <c r="B17" s="39"/>
      <c r="C17" s="38">
        <v>204</v>
      </c>
      <c r="D17" s="37">
        <v>825</v>
      </c>
      <c r="E17" s="21">
        <v>800</v>
      </c>
      <c r="F17" s="20">
        <f>D17-E17</f>
        <v>25</v>
      </c>
      <c r="G17" s="19">
        <f>IF(F17&gt;0,1,D17/E17)</f>
        <v>1</v>
      </c>
      <c r="I17" s="1"/>
      <c r="J17" s="1"/>
      <c r="K17" s="1"/>
      <c r="L17" s="1"/>
      <c r="M17" s="1"/>
    </row>
    <row r="18" spans="1:13" ht="10.35" customHeight="1" x14ac:dyDescent="0.25">
      <c r="A18" s="38" t="s">
        <v>11</v>
      </c>
      <c r="B18" s="39"/>
      <c r="C18" s="38">
        <v>207</v>
      </c>
      <c r="D18" s="37">
        <v>817</v>
      </c>
      <c r="E18" s="21">
        <v>800</v>
      </c>
      <c r="F18" s="20">
        <f>D18-E18</f>
        <v>17</v>
      </c>
      <c r="G18" s="19">
        <f>IF(F18&gt;0,1,D18/E18)</f>
        <v>1</v>
      </c>
      <c r="I18" s="1"/>
      <c r="J18" s="1"/>
      <c r="K18" s="1"/>
      <c r="L18" s="1"/>
      <c r="M18" s="1"/>
    </row>
    <row r="19" spans="1:13" ht="10.35" customHeight="1" x14ac:dyDescent="0.25">
      <c r="A19" s="38" t="s">
        <v>11</v>
      </c>
      <c r="B19" s="39"/>
      <c r="C19" s="38">
        <v>209</v>
      </c>
      <c r="D19" s="37">
        <v>757</v>
      </c>
      <c r="E19" s="21">
        <v>800</v>
      </c>
      <c r="F19" s="20">
        <f>D19-E19</f>
        <v>-43</v>
      </c>
      <c r="G19" s="19">
        <f>IF(F19&gt;0,1,D19/E19)</f>
        <v>0.94625000000000004</v>
      </c>
      <c r="I19" s="1"/>
      <c r="J19" s="1"/>
      <c r="K19" s="1"/>
      <c r="L19" s="1"/>
      <c r="M19" s="1"/>
    </row>
    <row r="20" spans="1:13" ht="10.35" customHeight="1" x14ac:dyDescent="0.25">
      <c r="A20" s="38" t="s">
        <v>11</v>
      </c>
      <c r="B20" s="39"/>
      <c r="C20" s="38">
        <v>210</v>
      </c>
      <c r="D20" s="37">
        <v>778</v>
      </c>
      <c r="E20" s="21">
        <v>800</v>
      </c>
      <c r="F20" s="20">
        <f>D20-E20</f>
        <v>-22</v>
      </c>
      <c r="G20" s="19">
        <f>IF(F20&gt;0,1,D20/E20)</f>
        <v>0.97250000000000003</v>
      </c>
      <c r="I20" s="1"/>
      <c r="J20" s="1"/>
      <c r="K20" s="1"/>
      <c r="L20" s="1"/>
      <c r="M20" s="1"/>
    </row>
    <row r="21" spans="1:13" ht="10.35" customHeight="1" x14ac:dyDescent="0.25">
      <c r="A21" s="38" t="s">
        <v>11</v>
      </c>
      <c r="B21" s="39"/>
      <c r="C21" s="38">
        <v>214</v>
      </c>
      <c r="D21" s="37">
        <v>745</v>
      </c>
      <c r="E21" s="21">
        <v>800</v>
      </c>
      <c r="F21" s="20">
        <f>D21-E21</f>
        <v>-55</v>
      </c>
      <c r="G21" s="19">
        <f>IF(F21&gt;0,1,D21/E21)</f>
        <v>0.93125000000000002</v>
      </c>
      <c r="I21" s="1"/>
      <c r="J21" s="1"/>
      <c r="K21" s="1"/>
      <c r="L21" s="1"/>
      <c r="M21" s="1"/>
    </row>
    <row r="22" spans="1:13" ht="10.35" customHeight="1" x14ac:dyDescent="0.25">
      <c r="A22" s="38" t="s">
        <v>11</v>
      </c>
      <c r="B22" s="39"/>
      <c r="C22" s="38">
        <v>215</v>
      </c>
      <c r="D22" s="37">
        <v>739</v>
      </c>
      <c r="E22" s="21">
        <v>800</v>
      </c>
      <c r="F22" s="20">
        <f>D22-E22</f>
        <v>-61</v>
      </c>
      <c r="G22" s="19">
        <f>IF(F22&gt;0,1,D22/E22)</f>
        <v>0.92374999999999996</v>
      </c>
      <c r="I22" s="1"/>
      <c r="J22" s="1"/>
      <c r="K22" s="1"/>
      <c r="L22" s="1"/>
      <c r="M22" s="1"/>
    </row>
    <row r="23" spans="1:13" ht="10.35" customHeight="1" x14ac:dyDescent="0.25">
      <c r="A23" s="38" t="s">
        <v>11</v>
      </c>
      <c r="B23" s="39"/>
      <c r="C23" s="38">
        <v>216</v>
      </c>
      <c r="D23" s="37">
        <v>725</v>
      </c>
      <c r="E23" s="21">
        <v>800</v>
      </c>
      <c r="F23" s="20">
        <f>D23-E23</f>
        <v>-75</v>
      </c>
      <c r="G23" s="19">
        <f>IF(F23&gt;0,1,D23/E23)</f>
        <v>0.90625</v>
      </c>
      <c r="I23" s="1"/>
      <c r="J23" s="1"/>
      <c r="K23" s="1"/>
      <c r="L23" s="1"/>
      <c r="M23" s="1"/>
    </row>
    <row r="24" spans="1:13" ht="10.35" customHeight="1" x14ac:dyDescent="0.25">
      <c r="A24" s="38" t="s">
        <v>11</v>
      </c>
      <c r="B24" s="39"/>
      <c r="C24" s="38">
        <v>217</v>
      </c>
      <c r="D24" s="37">
        <v>706</v>
      </c>
      <c r="E24" s="21">
        <v>800</v>
      </c>
      <c r="F24" s="20">
        <f>D24-E24</f>
        <v>-94</v>
      </c>
      <c r="G24" s="19">
        <f>IF(F24&gt;0,1,D24/E24)</f>
        <v>0.88249999999999995</v>
      </c>
      <c r="I24" s="1"/>
      <c r="J24" s="1"/>
      <c r="K24" s="1"/>
      <c r="L24" s="1"/>
      <c r="M24" s="1"/>
    </row>
    <row r="25" spans="1:13" ht="10.35" customHeight="1" x14ac:dyDescent="0.25">
      <c r="A25" s="38" t="s">
        <v>11</v>
      </c>
      <c r="B25" s="39"/>
      <c r="C25" s="38">
        <v>218</v>
      </c>
      <c r="D25" s="37">
        <v>692</v>
      </c>
      <c r="E25" s="21">
        <v>800</v>
      </c>
      <c r="F25" s="20">
        <f>D25-E25</f>
        <v>-108</v>
      </c>
      <c r="G25" s="19">
        <f>IF(F25&gt;0,1,D25/E25)</f>
        <v>0.86499999999999999</v>
      </c>
      <c r="I25" s="1"/>
      <c r="J25" s="1"/>
      <c r="K25" s="1"/>
      <c r="L25" s="1"/>
      <c r="M25" s="1"/>
    </row>
    <row r="26" spans="1:13" ht="10.35" customHeight="1" x14ac:dyDescent="0.25">
      <c r="A26" s="38" t="s">
        <v>11</v>
      </c>
      <c r="B26" s="39"/>
      <c r="C26" s="38">
        <v>219</v>
      </c>
      <c r="D26" s="37">
        <v>706</v>
      </c>
      <c r="E26" s="21">
        <v>800</v>
      </c>
      <c r="F26" s="20">
        <f>D26-E26</f>
        <v>-94</v>
      </c>
      <c r="G26" s="19">
        <f>IF(F26&gt;0,1,D26/E26)</f>
        <v>0.88249999999999995</v>
      </c>
      <c r="I26" s="1"/>
      <c r="J26" s="1"/>
      <c r="K26" s="1"/>
      <c r="L26" s="1"/>
      <c r="M26" s="1"/>
    </row>
    <row r="27" spans="1:13" ht="10.35" customHeight="1" x14ac:dyDescent="0.25">
      <c r="A27" s="38" t="s">
        <v>11</v>
      </c>
      <c r="B27" s="39"/>
      <c r="C27" s="38">
        <v>220</v>
      </c>
      <c r="D27" s="37">
        <v>692</v>
      </c>
      <c r="E27" s="21">
        <v>800</v>
      </c>
      <c r="F27" s="20">
        <f>D27-E27</f>
        <v>-108</v>
      </c>
      <c r="G27" s="19">
        <f>IF(F27&gt;0,1,D27/E27)</f>
        <v>0.86499999999999999</v>
      </c>
      <c r="I27" s="1"/>
      <c r="J27" s="1"/>
      <c r="K27" s="1"/>
      <c r="L27" s="1"/>
      <c r="M27" s="1"/>
    </row>
    <row r="28" spans="1:13" ht="10.35" customHeight="1" x14ac:dyDescent="0.25">
      <c r="A28" s="38" t="s">
        <v>11</v>
      </c>
      <c r="B28" s="39"/>
      <c r="C28" s="38">
        <v>221</v>
      </c>
      <c r="D28" s="37">
        <v>688</v>
      </c>
      <c r="E28" s="21">
        <v>800</v>
      </c>
      <c r="F28" s="20">
        <f>D28-E28</f>
        <v>-112</v>
      </c>
      <c r="G28" s="19">
        <f>IF(F28&gt;0,1,D28/E28)</f>
        <v>0.86</v>
      </c>
      <c r="I28" s="1"/>
      <c r="J28" s="1"/>
      <c r="K28" s="1"/>
      <c r="L28" s="1"/>
      <c r="M28" s="1"/>
    </row>
    <row r="29" spans="1:13" ht="10.35" customHeight="1" x14ac:dyDescent="0.25">
      <c r="A29" s="38" t="s">
        <v>11</v>
      </c>
      <c r="B29" s="39"/>
      <c r="C29" s="38">
        <v>222</v>
      </c>
      <c r="D29" s="37">
        <v>675</v>
      </c>
      <c r="E29" s="21">
        <v>800</v>
      </c>
      <c r="F29" s="20">
        <f>D29-E29</f>
        <v>-125</v>
      </c>
      <c r="G29" s="19">
        <f>IF(F29&gt;0,1,D29/E29)</f>
        <v>0.84375</v>
      </c>
      <c r="I29" s="1"/>
      <c r="J29" s="1"/>
      <c r="K29" s="1"/>
      <c r="L29" s="1"/>
      <c r="M29" s="1"/>
    </row>
    <row r="30" spans="1:13" ht="10.35" customHeight="1" x14ac:dyDescent="0.25">
      <c r="A30" s="38" t="s">
        <v>11</v>
      </c>
      <c r="B30" s="39"/>
      <c r="C30" s="38">
        <v>223</v>
      </c>
      <c r="D30" s="37">
        <v>714</v>
      </c>
      <c r="E30" s="21">
        <v>800</v>
      </c>
      <c r="F30" s="20">
        <f>D30-E30</f>
        <v>-86</v>
      </c>
      <c r="G30" s="19">
        <f>IF(F30&gt;0,1,D30/E30)</f>
        <v>0.89249999999999996</v>
      </c>
      <c r="I30" s="1"/>
      <c r="J30" s="1"/>
      <c r="K30" s="1"/>
      <c r="L30" s="1"/>
      <c r="M30" s="1"/>
    </row>
    <row r="31" spans="1:13" ht="10.35" customHeight="1" x14ac:dyDescent="0.25">
      <c r="A31" s="38" t="s">
        <v>11</v>
      </c>
      <c r="B31" s="39"/>
      <c r="C31" s="38">
        <v>224</v>
      </c>
      <c r="D31" s="37">
        <v>700</v>
      </c>
      <c r="E31" s="21">
        <v>800</v>
      </c>
      <c r="F31" s="20">
        <f>D31-E31</f>
        <v>-100</v>
      </c>
      <c r="G31" s="19">
        <f>IF(F31&gt;0,1,D31/E31)</f>
        <v>0.875</v>
      </c>
      <c r="I31" s="1"/>
      <c r="J31" s="1"/>
      <c r="K31" s="1"/>
      <c r="L31" s="1"/>
      <c r="M31" s="1"/>
    </row>
    <row r="32" spans="1:13" ht="10.35" customHeight="1" x14ac:dyDescent="0.25">
      <c r="A32" s="38" t="s">
        <v>11</v>
      </c>
      <c r="B32" s="39"/>
      <c r="C32" s="38">
        <v>225</v>
      </c>
      <c r="D32" s="37">
        <v>683</v>
      </c>
      <c r="E32" s="21">
        <v>800</v>
      </c>
      <c r="F32" s="20">
        <f>D32-E32</f>
        <v>-117</v>
      </c>
      <c r="G32" s="19">
        <f>IF(F32&gt;0,1,D32/E32)</f>
        <v>0.85375000000000001</v>
      </c>
      <c r="I32" s="1"/>
      <c r="J32" s="1"/>
      <c r="K32" s="1"/>
      <c r="L32" s="1"/>
      <c r="M32" s="1"/>
    </row>
    <row r="33" spans="1:13" ht="10.35" customHeight="1" x14ac:dyDescent="0.25">
      <c r="A33" s="38" t="s">
        <v>11</v>
      </c>
      <c r="B33" s="39"/>
      <c r="C33" s="38">
        <v>226</v>
      </c>
      <c r="D33" s="37">
        <v>670</v>
      </c>
      <c r="E33" s="21">
        <v>800</v>
      </c>
      <c r="F33" s="20">
        <f>D33-E33</f>
        <v>-130</v>
      </c>
      <c r="G33" s="19">
        <f>IF(F33&gt;0,1,D33/E33)</f>
        <v>0.83750000000000002</v>
      </c>
      <c r="I33" s="1"/>
      <c r="J33" s="1"/>
      <c r="K33" s="1"/>
      <c r="L33" s="1"/>
      <c r="M33" s="1"/>
    </row>
    <row r="34" spans="1:13" ht="10.35" customHeight="1" x14ac:dyDescent="0.25">
      <c r="A34" s="38" t="s">
        <v>11</v>
      </c>
      <c r="B34" s="39"/>
      <c r="C34" s="38">
        <v>228</v>
      </c>
      <c r="D34" s="37">
        <v>1411</v>
      </c>
      <c r="E34" s="21">
        <v>800</v>
      </c>
      <c r="F34" s="20">
        <f>D34-E34</f>
        <v>611</v>
      </c>
      <c r="G34" s="19">
        <f>IF(F34&gt;0,1,D34/E34)</f>
        <v>1</v>
      </c>
      <c r="I34" s="1"/>
      <c r="J34" s="1"/>
      <c r="K34" s="1"/>
      <c r="L34" s="1"/>
      <c r="M34" s="1"/>
    </row>
    <row r="35" spans="1:13" ht="10.35" customHeight="1" x14ac:dyDescent="0.25">
      <c r="A35" s="38" t="s">
        <v>11</v>
      </c>
      <c r="B35" s="39"/>
      <c r="C35" s="38">
        <v>301</v>
      </c>
      <c r="D35" s="37">
        <v>831</v>
      </c>
      <c r="E35" s="21">
        <v>800</v>
      </c>
      <c r="F35" s="20">
        <f>D35-E35</f>
        <v>31</v>
      </c>
      <c r="G35" s="19">
        <f>IF(F35&gt;0,1,D35/E35)</f>
        <v>1</v>
      </c>
      <c r="I35" s="1"/>
      <c r="J35" s="1"/>
      <c r="K35" s="1"/>
      <c r="L35" s="1"/>
      <c r="M35" s="1"/>
    </row>
    <row r="36" spans="1:13" ht="10.35" customHeight="1" x14ac:dyDescent="0.25">
      <c r="A36" s="38" t="s">
        <v>11</v>
      </c>
      <c r="B36" s="39"/>
      <c r="C36" s="38">
        <v>302</v>
      </c>
      <c r="D36" s="37">
        <v>853</v>
      </c>
      <c r="E36" s="21">
        <v>800</v>
      </c>
      <c r="F36" s="20">
        <f>D36-E36</f>
        <v>53</v>
      </c>
      <c r="G36" s="19">
        <f>IF(F36&gt;0,1,D36/E36)</f>
        <v>1</v>
      </c>
      <c r="I36" s="1"/>
      <c r="J36" s="1"/>
      <c r="K36" s="1"/>
      <c r="L36" s="1"/>
      <c r="M36" s="1"/>
    </row>
    <row r="37" spans="1:13" ht="10.35" customHeight="1" x14ac:dyDescent="0.25">
      <c r="A37" s="38" t="s">
        <v>11</v>
      </c>
      <c r="B37" s="39"/>
      <c r="C37" s="38">
        <v>303</v>
      </c>
      <c r="D37" s="37">
        <v>853</v>
      </c>
      <c r="E37" s="21">
        <v>800</v>
      </c>
      <c r="F37" s="20">
        <f>D37-E37</f>
        <v>53</v>
      </c>
      <c r="G37" s="19">
        <f>IF(F37&gt;0,1,D37/E37)</f>
        <v>1</v>
      </c>
      <c r="I37" s="1"/>
      <c r="J37" s="1"/>
      <c r="K37" s="1"/>
      <c r="L37" s="1"/>
      <c r="M37" s="1"/>
    </row>
    <row r="38" spans="1:13" ht="10.35" customHeight="1" x14ac:dyDescent="0.25">
      <c r="A38" s="38" t="s">
        <v>11</v>
      </c>
      <c r="B38" s="39"/>
      <c r="C38" s="38">
        <v>304</v>
      </c>
      <c r="D38" s="37">
        <v>853</v>
      </c>
      <c r="E38" s="21">
        <v>800</v>
      </c>
      <c r="F38" s="20">
        <f>D38-E38</f>
        <v>53</v>
      </c>
      <c r="G38" s="19">
        <f>IF(F38&gt;0,1,D38/E38)</f>
        <v>1</v>
      </c>
      <c r="I38" s="1"/>
      <c r="J38" s="1"/>
      <c r="K38" s="1"/>
      <c r="L38" s="1"/>
      <c r="M38" s="1"/>
    </row>
    <row r="39" spans="1:13" ht="10.35" customHeight="1" x14ac:dyDescent="0.25">
      <c r="A39" s="38" t="s">
        <v>11</v>
      </c>
      <c r="B39" s="39"/>
      <c r="C39" s="38">
        <v>305</v>
      </c>
      <c r="D39" s="37">
        <v>825</v>
      </c>
      <c r="E39" s="21">
        <v>800</v>
      </c>
      <c r="F39" s="20">
        <f>D39-E39</f>
        <v>25</v>
      </c>
      <c r="G39" s="19">
        <f>IF(F39&gt;0,1,D39/E39)</f>
        <v>1</v>
      </c>
      <c r="I39" s="1"/>
      <c r="J39" s="1"/>
      <c r="K39" s="1"/>
      <c r="L39" s="1"/>
      <c r="M39" s="1"/>
    </row>
    <row r="40" spans="1:13" ht="10.35" customHeight="1" x14ac:dyDescent="0.25">
      <c r="A40" s="38" t="s">
        <v>11</v>
      </c>
      <c r="B40" s="39"/>
      <c r="C40" s="38">
        <v>306</v>
      </c>
      <c r="D40" s="37">
        <v>737</v>
      </c>
      <c r="E40" s="21">
        <v>800</v>
      </c>
      <c r="F40" s="20">
        <f>D40-E40</f>
        <v>-63</v>
      </c>
      <c r="G40" s="19">
        <f>IF(F40&gt;0,1,D40/E40)</f>
        <v>0.92125000000000001</v>
      </c>
      <c r="I40" s="1"/>
      <c r="J40" s="1"/>
      <c r="K40" s="1"/>
      <c r="L40" s="1"/>
      <c r="M40" s="1"/>
    </row>
    <row r="41" spans="1:13" ht="10.35" customHeight="1" x14ac:dyDescent="0.25">
      <c r="A41" s="38" t="s">
        <v>11</v>
      </c>
      <c r="B41" s="39"/>
      <c r="C41" s="38">
        <v>307</v>
      </c>
      <c r="D41" s="37">
        <v>843</v>
      </c>
      <c r="E41" s="21">
        <v>800</v>
      </c>
      <c r="F41" s="20">
        <f>D41-E41</f>
        <v>43</v>
      </c>
      <c r="G41" s="19">
        <f>IF(F41&gt;0,1,D41/E41)</f>
        <v>1</v>
      </c>
      <c r="I41" s="1"/>
      <c r="J41" s="1"/>
      <c r="K41" s="1"/>
      <c r="L41" s="1"/>
      <c r="M41" s="1"/>
    </row>
    <row r="42" spans="1:13" ht="10.35" customHeight="1" x14ac:dyDescent="0.25">
      <c r="A42" s="38" t="s">
        <v>11</v>
      </c>
      <c r="B42" s="39"/>
      <c r="C42" s="38">
        <v>308</v>
      </c>
      <c r="D42" s="37">
        <v>839</v>
      </c>
      <c r="E42" s="21">
        <v>800</v>
      </c>
      <c r="F42" s="20">
        <f>D42-E42</f>
        <v>39</v>
      </c>
      <c r="G42" s="19">
        <f>IF(F42&gt;0,1,D42/E42)</f>
        <v>1</v>
      </c>
      <c r="I42" s="1"/>
      <c r="J42" s="1"/>
      <c r="K42" s="1"/>
      <c r="L42" s="1"/>
      <c r="M42" s="1"/>
    </row>
    <row r="43" spans="1:13" ht="10.35" customHeight="1" x14ac:dyDescent="0.25">
      <c r="A43" s="38" t="s">
        <v>11</v>
      </c>
      <c r="B43" s="39"/>
      <c r="C43" s="38">
        <v>401</v>
      </c>
      <c r="D43" s="37">
        <v>831</v>
      </c>
      <c r="E43" s="21">
        <v>800</v>
      </c>
      <c r="F43" s="20">
        <f>D43-E43</f>
        <v>31</v>
      </c>
      <c r="G43" s="19">
        <f>IF(F43&gt;0,1,D43/E43)</f>
        <v>1</v>
      </c>
      <c r="I43" s="1"/>
      <c r="J43" s="1"/>
      <c r="K43" s="1"/>
      <c r="L43" s="1"/>
      <c r="M43" s="1"/>
    </row>
    <row r="44" spans="1:13" ht="10.35" customHeight="1" x14ac:dyDescent="0.25">
      <c r="A44" s="38" t="s">
        <v>11</v>
      </c>
      <c r="B44" s="39"/>
      <c r="C44" s="38">
        <v>402</v>
      </c>
      <c r="D44" s="37">
        <v>853</v>
      </c>
      <c r="E44" s="21">
        <v>800</v>
      </c>
      <c r="F44" s="20">
        <f>D44-E44</f>
        <v>53</v>
      </c>
      <c r="G44" s="19">
        <f>IF(F44&gt;0,1,D44/E44)</f>
        <v>1</v>
      </c>
      <c r="I44" s="1"/>
      <c r="J44" s="1"/>
      <c r="K44" s="1"/>
      <c r="L44" s="1"/>
      <c r="M44" s="1"/>
    </row>
    <row r="45" spans="1:13" ht="10.35" customHeight="1" x14ac:dyDescent="0.25">
      <c r="A45" s="38" t="s">
        <v>11</v>
      </c>
      <c r="B45" s="39"/>
      <c r="C45" s="38">
        <v>403</v>
      </c>
      <c r="D45" s="37">
        <v>853</v>
      </c>
      <c r="E45" s="21">
        <v>800</v>
      </c>
      <c r="F45" s="20">
        <f>D45-E45</f>
        <v>53</v>
      </c>
      <c r="G45" s="19">
        <f>IF(F45&gt;0,1,D45/E45)</f>
        <v>1</v>
      </c>
      <c r="I45" s="1"/>
      <c r="J45" s="1"/>
      <c r="K45" s="1"/>
      <c r="L45" s="1"/>
      <c r="M45" s="1"/>
    </row>
    <row r="46" spans="1:13" ht="10.35" customHeight="1" x14ac:dyDescent="0.25">
      <c r="A46" s="38" t="s">
        <v>11</v>
      </c>
      <c r="B46" s="39"/>
      <c r="C46" s="38">
        <v>404</v>
      </c>
      <c r="D46" s="37">
        <v>853</v>
      </c>
      <c r="E46" s="21">
        <v>800</v>
      </c>
      <c r="F46" s="20">
        <f>D46-E46</f>
        <v>53</v>
      </c>
      <c r="G46" s="19">
        <f>IF(F46&gt;0,1,D46/E46)</f>
        <v>1</v>
      </c>
      <c r="I46" s="1"/>
      <c r="J46" s="1"/>
      <c r="K46" s="1"/>
      <c r="L46" s="1"/>
      <c r="M46" s="1"/>
    </row>
    <row r="47" spans="1:13" ht="10.35" customHeight="1" x14ac:dyDescent="0.25">
      <c r="A47" s="38" t="s">
        <v>11</v>
      </c>
      <c r="B47" s="39"/>
      <c r="C47" s="38">
        <v>405</v>
      </c>
      <c r="D47" s="37">
        <v>825</v>
      </c>
      <c r="E47" s="21">
        <v>800</v>
      </c>
      <c r="F47" s="20">
        <f>D47-E47</f>
        <v>25</v>
      </c>
      <c r="G47" s="19">
        <f>IF(F47&gt;0,1,D47/E47)</f>
        <v>1</v>
      </c>
      <c r="I47" s="1"/>
      <c r="J47" s="1"/>
      <c r="K47" s="1"/>
      <c r="L47" s="1"/>
      <c r="M47" s="1"/>
    </row>
    <row r="48" spans="1:13" ht="10.35" customHeight="1" x14ac:dyDescent="0.25">
      <c r="A48" s="38" t="s">
        <v>11</v>
      </c>
      <c r="B48" s="39"/>
      <c r="C48" s="38">
        <v>406</v>
      </c>
      <c r="D48" s="37">
        <v>737</v>
      </c>
      <c r="E48" s="21">
        <v>800</v>
      </c>
      <c r="F48" s="20">
        <f>D48-E48</f>
        <v>-63</v>
      </c>
      <c r="G48" s="19">
        <f>IF(F48&gt;0,1,D48/E48)</f>
        <v>0.92125000000000001</v>
      </c>
      <c r="I48" s="1"/>
      <c r="L48" s="1"/>
    </row>
    <row r="49" spans="1:13" ht="10.35" customHeight="1" x14ac:dyDescent="0.25">
      <c r="A49" s="38" t="s">
        <v>11</v>
      </c>
      <c r="B49" s="39"/>
      <c r="C49" s="38">
        <v>407</v>
      </c>
      <c r="D49" s="37">
        <v>843</v>
      </c>
      <c r="E49" s="21">
        <v>800</v>
      </c>
      <c r="F49" s="20">
        <f>D49-E49</f>
        <v>43</v>
      </c>
      <c r="G49" s="19">
        <f>IF(F49&gt;0,1,D49/E49)</f>
        <v>1</v>
      </c>
      <c r="I49" s="1"/>
      <c r="J49" s="1"/>
      <c r="K49" s="1"/>
      <c r="L49" s="1"/>
      <c r="M49" s="1"/>
    </row>
    <row r="50" spans="1:13" ht="15.75" thickBot="1" x14ac:dyDescent="0.3">
      <c r="A50" s="36"/>
      <c r="B50" s="35"/>
      <c r="C50" s="34" t="s">
        <v>10</v>
      </c>
      <c r="D50" s="6"/>
      <c r="E50" s="6"/>
      <c r="F50" s="6"/>
      <c r="G50" s="5">
        <f>AVERAGE(G11:G49)</f>
        <v>0.95333333333333337</v>
      </c>
      <c r="I50" s="1"/>
      <c r="J50" s="1"/>
      <c r="K50" s="1"/>
      <c r="M50" s="1"/>
    </row>
    <row r="51" spans="1:13" x14ac:dyDescent="0.25">
      <c r="A51" s="33"/>
      <c r="B51" s="29"/>
      <c r="C51" s="32"/>
      <c r="D51" s="32"/>
      <c r="E51" s="31"/>
      <c r="F51" s="31"/>
      <c r="G51" s="31"/>
      <c r="I51" s="1"/>
      <c r="J51" s="1"/>
      <c r="K51" s="1"/>
      <c r="M51" s="1"/>
    </row>
    <row r="52" spans="1:13" ht="3.75" customHeight="1" x14ac:dyDescent="0.25">
      <c r="A52" s="30"/>
      <c r="B52" s="29"/>
      <c r="C52" s="28"/>
      <c r="D52" s="28"/>
      <c r="E52" s="28"/>
      <c r="F52" s="28"/>
      <c r="G52" s="28"/>
      <c r="I52" s="1"/>
      <c r="J52" s="1"/>
      <c r="K52" s="1"/>
      <c r="M52" s="1"/>
    </row>
    <row r="53" spans="1:13" x14ac:dyDescent="0.25">
      <c r="A53" s="27" t="s">
        <v>9</v>
      </c>
      <c r="B53" s="17"/>
      <c r="C53" s="26"/>
      <c r="D53" s="25"/>
      <c r="E53" s="25"/>
      <c r="F53" s="25"/>
      <c r="G53" s="24"/>
      <c r="I53" s="1"/>
      <c r="J53" s="1"/>
      <c r="K53" s="1"/>
      <c r="M53" s="1"/>
    </row>
    <row r="54" spans="1:13" ht="10.35" customHeight="1" x14ac:dyDescent="0.25">
      <c r="A54" s="23" t="s">
        <v>8</v>
      </c>
      <c r="B54" s="17"/>
      <c r="C54" s="22" t="s">
        <v>2</v>
      </c>
      <c r="D54" s="21">
        <v>5542</v>
      </c>
      <c r="E54" s="21">
        <v>8000</v>
      </c>
      <c r="F54" s="20">
        <f>D54-E54</f>
        <v>-2458</v>
      </c>
      <c r="G54" s="19">
        <f>IF(F54&gt;0,1,D54/E54)</f>
        <v>0.69274999999999998</v>
      </c>
      <c r="I54" s="1"/>
      <c r="J54" s="1"/>
      <c r="K54" s="1"/>
      <c r="M54" s="1"/>
    </row>
    <row r="55" spans="1:13" ht="10.35" customHeight="1" x14ac:dyDescent="0.25">
      <c r="A55" s="23" t="s">
        <v>7</v>
      </c>
      <c r="B55" s="17"/>
      <c r="C55" s="22" t="s">
        <v>2</v>
      </c>
      <c r="D55" s="21">
        <v>1871</v>
      </c>
      <c r="E55" s="21">
        <v>6250</v>
      </c>
      <c r="F55" s="20">
        <f>D55-E55</f>
        <v>-4379</v>
      </c>
      <c r="G55" s="19">
        <f>IF(F55&gt;0,1,D55/E55)</f>
        <v>0.29936000000000001</v>
      </c>
      <c r="I55" s="1"/>
      <c r="J55" s="1"/>
      <c r="K55" s="1"/>
      <c r="M55" s="1"/>
    </row>
    <row r="56" spans="1:13" ht="10.35" customHeight="1" x14ac:dyDescent="0.25">
      <c r="A56" s="23" t="s">
        <v>6</v>
      </c>
      <c r="B56" s="17"/>
      <c r="C56" s="22" t="s">
        <v>2</v>
      </c>
      <c r="D56" s="21">
        <v>7678</v>
      </c>
      <c r="E56" s="21">
        <v>9900</v>
      </c>
      <c r="F56" s="20">
        <f>D56-E56</f>
        <v>-2222</v>
      </c>
      <c r="G56" s="19">
        <f>IF(F56&gt;0,1,D56/E56)</f>
        <v>0.77555555555555555</v>
      </c>
      <c r="I56" s="1"/>
      <c r="J56" s="1"/>
      <c r="K56" s="1"/>
      <c r="M56" s="1"/>
    </row>
    <row r="57" spans="1:13" ht="10.35" customHeight="1" x14ac:dyDescent="0.25">
      <c r="A57" s="23" t="s">
        <v>5</v>
      </c>
      <c r="B57" s="17"/>
      <c r="C57" s="22" t="s">
        <v>2</v>
      </c>
      <c r="D57" s="21">
        <v>2517</v>
      </c>
      <c r="E57" s="21">
        <v>3975</v>
      </c>
      <c r="F57" s="20">
        <f>D57-E57</f>
        <v>-1458</v>
      </c>
      <c r="G57" s="19">
        <f>IF(F57&gt;0,1,D57/E57)</f>
        <v>0.63320754716981131</v>
      </c>
      <c r="I57" s="1"/>
      <c r="J57" s="1"/>
      <c r="K57" s="1"/>
      <c r="M57" s="1"/>
    </row>
    <row r="58" spans="1:13" ht="10.35" customHeight="1" x14ac:dyDescent="0.25">
      <c r="A58" s="18" t="s">
        <v>4</v>
      </c>
      <c r="B58" s="17"/>
      <c r="C58" s="16" t="s">
        <v>2</v>
      </c>
      <c r="D58" s="15">
        <v>8079</v>
      </c>
      <c r="E58" s="15">
        <v>1400</v>
      </c>
      <c r="F58" s="14">
        <f>D58-E58</f>
        <v>6679</v>
      </c>
      <c r="G58" s="13">
        <f>IF(F58&gt;0,1,D58/E58)</f>
        <v>1</v>
      </c>
      <c r="I58" s="1"/>
      <c r="J58" s="1"/>
      <c r="K58" s="1"/>
      <c r="M58" s="1"/>
    </row>
    <row r="59" spans="1:13" ht="10.35" customHeight="1" thickBot="1" x14ac:dyDescent="0.3">
      <c r="A59" s="12" t="s">
        <v>3</v>
      </c>
      <c r="C59" s="11" t="s">
        <v>2</v>
      </c>
      <c r="D59" s="10">
        <v>3982</v>
      </c>
      <c r="E59" s="9">
        <v>3100</v>
      </c>
      <c r="F59" s="8">
        <f>D59-E59</f>
        <v>882</v>
      </c>
      <c r="G59" s="7">
        <f>IF(F59&gt;0,1,D59/E59)</f>
        <v>1</v>
      </c>
      <c r="I59" s="1"/>
      <c r="J59" s="1"/>
      <c r="K59" s="1"/>
      <c r="M59" s="1"/>
    </row>
    <row r="60" spans="1:13" ht="15.75" thickBot="1" x14ac:dyDescent="0.3">
      <c r="A60" s="4"/>
      <c r="B60" s="4"/>
      <c r="C60" s="6" t="s">
        <v>1</v>
      </c>
      <c r="D60" s="6"/>
      <c r="E60" s="6"/>
      <c r="F60" s="6"/>
      <c r="G60" s="5">
        <f>AVERAGE(G54:G58)</f>
        <v>0.68017462054507338</v>
      </c>
      <c r="I60" s="1"/>
      <c r="J60" s="1"/>
      <c r="K60" s="1"/>
      <c r="M60" s="1"/>
    </row>
    <row r="61" spans="1:13" ht="15.75" thickBot="1" x14ac:dyDescent="0.3">
      <c r="A61" s="4"/>
      <c r="B61" s="4"/>
      <c r="C61" s="4"/>
      <c r="D61" s="4"/>
      <c r="E61" s="4"/>
      <c r="F61" s="4"/>
      <c r="G61" s="4"/>
      <c r="I61" s="1"/>
      <c r="J61" s="1"/>
      <c r="K61" s="1"/>
      <c r="M61" s="1"/>
    </row>
    <row r="62" spans="1:13" ht="15.75" thickBot="1" x14ac:dyDescent="0.3">
      <c r="A62" s="4"/>
      <c r="B62" s="4"/>
      <c r="C62" s="3" t="s">
        <v>0</v>
      </c>
      <c r="D62" s="3"/>
      <c r="E62" s="3"/>
      <c r="F62" s="3"/>
      <c r="G62" s="2">
        <f>AVERAGE(G50,G60)</f>
        <v>0.81675397693920337</v>
      </c>
      <c r="I62" s="1"/>
      <c r="J62" s="1"/>
      <c r="K62" s="1"/>
      <c r="M62" s="1"/>
    </row>
    <row r="63" spans="1:13" x14ac:dyDescent="0.25">
      <c r="I63" s="1"/>
      <c r="J63" s="1"/>
      <c r="K63" s="1"/>
      <c r="M63" s="1"/>
    </row>
    <row r="64" spans="1:13" x14ac:dyDescent="0.25">
      <c r="I64" s="1"/>
      <c r="J64" s="1"/>
      <c r="K64" s="1"/>
      <c r="M64" s="1"/>
    </row>
    <row r="65" spans="9:13" x14ac:dyDescent="0.25">
      <c r="I65" s="1"/>
      <c r="J65" s="1"/>
      <c r="K65" s="1"/>
      <c r="M65" s="1"/>
    </row>
    <row r="66" spans="9:13" x14ac:dyDescent="0.25">
      <c r="I66" s="1"/>
      <c r="J66" s="1"/>
      <c r="K66" s="1"/>
      <c r="M66" s="1"/>
    </row>
    <row r="67" spans="9:13" x14ac:dyDescent="0.25">
      <c r="I67" s="1"/>
      <c r="J67" s="1"/>
      <c r="K67" s="1"/>
      <c r="M67" s="1"/>
    </row>
    <row r="68" spans="9:13" x14ac:dyDescent="0.25">
      <c r="I68" s="1"/>
      <c r="J68" s="1"/>
      <c r="K68" s="1"/>
      <c r="M68" s="1"/>
    </row>
    <row r="69" spans="9:13" x14ac:dyDescent="0.25">
      <c r="I69" s="1"/>
      <c r="J69" s="1"/>
      <c r="K69" s="1"/>
      <c r="M69" s="1"/>
    </row>
    <row r="70" spans="9:13" x14ac:dyDescent="0.25">
      <c r="I70" s="1"/>
      <c r="J70" s="1"/>
      <c r="K70" s="1"/>
      <c r="M70" s="1"/>
    </row>
    <row r="71" spans="9:13" x14ac:dyDescent="0.25">
      <c r="I71" s="1"/>
      <c r="J71" s="1"/>
      <c r="K71" s="1"/>
      <c r="M71" s="1"/>
    </row>
    <row r="72" spans="9:13" x14ac:dyDescent="0.25">
      <c r="I72" s="1"/>
      <c r="J72" s="1"/>
      <c r="K72" s="1"/>
      <c r="L72" s="1"/>
      <c r="M72" s="1"/>
    </row>
    <row r="73" spans="9:13" x14ac:dyDescent="0.25">
      <c r="I73" s="1"/>
      <c r="J73" s="1"/>
      <c r="K73" s="1"/>
      <c r="L73" s="1"/>
      <c r="M73" s="1"/>
    </row>
    <row r="74" spans="9:13" x14ac:dyDescent="0.25">
      <c r="I74" s="1"/>
      <c r="J74" s="1"/>
      <c r="K74" s="1"/>
      <c r="L74" s="1"/>
      <c r="M74" s="1"/>
    </row>
    <row r="75" spans="9:13" x14ac:dyDescent="0.25">
      <c r="I75" s="1"/>
      <c r="J75" s="1"/>
      <c r="K75" s="1"/>
      <c r="L75" s="1"/>
      <c r="M75" s="1"/>
    </row>
    <row r="76" spans="9:13" x14ac:dyDescent="0.25">
      <c r="I76" s="1"/>
      <c r="J76" s="1"/>
      <c r="K76" s="1"/>
      <c r="L76" s="1"/>
      <c r="M76" s="1"/>
    </row>
    <row r="77" spans="9:13" x14ac:dyDescent="0.25">
      <c r="I77" s="1"/>
      <c r="J77" s="1"/>
      <c r="K77" s="1"/>
      <c r="L77" s="1"/>
      <c r="M77" s="1"/>
    </row>
    <row r="78" spans="9:13" x14ac:dyDescent="0.25">
      <c r="I78" s="1"/>
      <c r="J78" s="1"/>
      <c r="K78" s="1"/>
      <c r="L78" s="1"/>
      <c r="M78" s="1"/>
    </row>
    <row r="79" spans="9:13" x14ac:dyDescent="0.25">
      <c r="I79" s="1"/>
      <c r="J79" s="1"/>
      <c r="K79" s="1"/>
      <c r="L79" s="1"/>
      <c r="M79" s="1"/>
    </row>
    <row r="80" spans="9:13" x14ac:dyDescent="0.25">
      <c r="I80" s="1"/>
      <c r="K80" s="1"/>
    </row>
    <row r="81" spans="9:13" x14ac:dyDescent="0.25">
      <c r="I81" s="1"/>
      <c r="K81" s="1"/>
    </row>
    <row r="82" spans="9:13" x14ac:dyDescent="0.25">
      <c r="I82" s="1"/>
      <c r="K82" s="1"/>
    </row>
    <row r="83" spans="9:13" x14ac:dyDescent="0.25">
      <c r="I83" s="1"/>
      <c r="J83" s="1"/>
      <c r="K83" s="1"/>
      <c r="L83" s="1"/>
      <c r="M83" s="1"/>
    </row>
    <row r="84" spans="9:13" x14ac:dyDescent="0.25">
      <c r="I84" s="1"/>
      <c r="J84" s="1"/>
      <c r="K84" s="1"/>
      <c r="L84" s="1"/>
      <c r="M84" s="1"/>
    </row>
    <row r="85" spans="9:13" x14ac:dyDescent="0.25">
      <c r="I85" s="1"/>
      <c r="J85" s="1"/>
      <c r="K85" s="1"/>
      <c r="L85" s="1"/>
      <c r="M85" s="1"/>
    </row>
    <row r="86" spans="9:13" x14ac:dyDescent="0.25">
      <c r="I86" s="1"/>
      <c r="J86" s="1"/>
      <c r="K86" s="1"/>
      <c r="L86" s="1"/>
      <c r="M86" s="1"/>
    </row>
    <row r="87" spans="9:13" x14ac:dyDescent="0.25">
      <c r="I87" s="1"/>
      <c r="J87" s="1"/>
      <c r="K87" s="1"/>
      <c r="L87" s="1"/>
      <c r="M87" s="1"/>
    </row>
    <row r="88" spans="9:13" x14ac:dyDescent="0.25">
      <c r="I88" s="1"/>
      <c r="J88" s="1"/>
      <c r="K88" s="1"/>
      <c r="L88" s="1"/>
      <c r="M88" s="1"/>
    </row>
    <row r="89" spans="9:13" x14ac:dyDescent="0.25">
      <c r="I89" s="1"/>
      <c r="J89" s="1"/>
      <c r="K89" s="1"/>
      <c r="L89" s="1"/>
      <c r="M89" s="1"/>
    </row>
    <row r="90" spans="9:13" x14ac:dyDescent="0.25">
      <c r="I90" s="1"/>
      <c r="J90" s="1"/>
      <c r="K90" s="1"/>
      <c r="L90" s="1"/>
      <c r="M90" s="1"/>
    </row>
    <row r="91" spans="9:13" x14ac:dyDescent="0.25">
      <c r="I91" s="1"/>
      <c r="J91" s="1"/>
      <c r="K91" s="1"/>
      <c r="L91" s="1"/>
      <c r="M91" s="1"/>
    </row>
    <row r="92" spans="9:13" x14ac:dyDescent="0.25">
      <c r="I92" s="1"/>
      <c r="J92" s="1"/>
      <c r="K92" s="1"/>
      <c r="L92" s="1"/>
      <c r="M92" s="1"/>
    </row>
    <row r="93" spans="9:13" x14ac:dyDescent="0.25">
      <c r="I93" s="1"/>
      <c r="J93" s="1"/>
      <c r="K93" s="1"/>
      <c r="L93" s="1"/>
      <c r="M93" s="1"/>
    </row>
    <row r="94" spans="9:13" x14ac:dyDescent="0.25">
      <c r="I94" s="1"/>
      <c r="J94" s="1"/>
      <c r="K94" s="1"/>
      <c r="L94" s="1"/>
      <c r="M94" s="1"/>
    </row>
    <row r="95" spans="9:13" x14ac:dyDescent="0.25">
      <c r="I95" s="1"/>
      <c r="J95" s="1"/>
      <c r="K95" s="1"/>
      <c r="L95" s="1"/>
      <c r="M95" s="1"/>
    </row>
    <row r="96" spans="9:13" x14ac:dyDescent="0.25">
      <c r="I96" s="1"/>
      <c r="J96" s="1"/>
      <c r="K96" s="1"/>
      <c r="L96" s="1"/>
      <c r="M96" s="1"/>
    </row>
    <row r="97" spans="9:13" x14ac:dyDescent="0.25">
      <c r="I97" s="1"/>
      <c r="J97" s="1"/>
      <c r="K97" s="1"/>
      <c r="L97" s="1"/>
      <c r="M97" s="1"/>
    </row>
    <row r="98" spans="9:13" x14ac:dyDescent="0.25">
      <c r="I98" s="1"/>
      <c r="J98" s="1"/>
      <c r="K98" s="1"/>
      <c r="L98" s="1"/>
      <c r="M98" s="1"/>
    </row>
    <row r="99" spans="9:13" x14ac:dyDescent="0.25">
      <c r="I99" s="1"/>
      <c r="J99" s="1"/>
      <c r="K99" s="1"/>
      <c r="L99" s="1"/>
      <c r="M99" s="1"/>
    </row>
    <row r="100" spans="9:13" x14ac:dyDescent="0.25">
      <c r="I100" s="1"/>
      <c r="J100" s="1"/>
      <c r="K100" s="1"/>
      <c r="L100" s="1"/>
      <c r="M100" s="1"/>
    </row>
    <row r="101" spans="9:13" x14ac:dyDescent="0.25">
      <c r="I101" s="1"/>
      <c r="J101" s="1"/>
      <c r="K101" s="1"/>
      <c r="L101" s="1"/>
      <c r="M101" s="1"/>
    </row>
    <row r="102" spans="9:13" x14ac:dyDescent="0.25">
      <c r="I102" s="1"/>
      <c r="J102" s="1"/>
      <c r="K102" s="1"/>
      <c r="L102" s="1"/>
      <c r="M102" s="1"/>
    </row>
    <row r="103" spans="9:13" x14ac:dyDescent="0.25">
      <c r="I103" s="1"/>
      <c r="J103" s="1"/>
      <c r="K103" s="1"/>
      <c r="L103" s="1"/>
      <c r="M103" s="1"/>
    </row>
    <row r="104" spans="9:13" x14ac:dyDescent="0.25">
      <c r="I104" s="1"/>
      <c r="J104" s="1"/>
      <c r="K104" s="1"/>
      <c r="L104" s="1"/>
      <c r="M104" s="1"/>
    </row>
    <row r="105" spans="9:13" x14ac:dyDescent="0.25">
      <c r="I105" s="1"/>
      <c r="J105" s="1"/>
      <c r="K105" s="1"/>
      <c r="L105" s="1"/>
      <c r="M105" s="1"/>
    </row>
    <row r="106" spans="9:13" x14ac:dyDescent="0.25">
      <c r="I106" s="1"/>
      <c r="J106" s="1"/>
      <c r="K106" s="1"/>
      <c r="L106" s="1"/>
      <c r="M106" s="1"/>
    </row>
    <row r="107" spans="9:13" x14ac:dyDescent="0.25">
      <c r="I107" s="1"/>
      <c r="J107" s="1"/>
      <c r="K107" s="1"/>
      <c r="L107" s="1"/>
      <c r="M107" s="1"/>
    </row>
    <row r="108" spans="9:13" x14ac:dyDescent="0.25">
      <c r="I108" s="1"/>
      <c r="J108" s="1"/>
      <c r="K108" s="1"/>
      <c r="L108" s="1"/>
      <c r="M108" s="1"/>
    </row>
    <row r="109" spans="9:13" x14ac:dyDescent="0.25">
      <c r="I109" s="1"/>
      <c r="J109" s="1"/>
      <c r="K109" s="1"/>
      <c r="L109" s="1"/>
      <c r="M109" s="1"/>
    </row>
    <row r="110" spans="9:13" x14ac:dyDescent="0.25">
      <c r="I110" s="1"/>
      <c r="J110" s="1"/>
      <c r="K110" s="1"/>
      <c r="L110" s="1"/>
      <c r="M110" s="1"/>
    </row>
    <row r="111" spans="9:13" x14ac:dyDescent="0.25">
      <c r="I111" s="1"/>
      <c r="K111" s="1"/>
    </row>
    <row r="112" spans="9:13" x14ac:dyDescent="0.25">
      <c r="I112" s="1"/>
      <c r="K112" s="1"/>
    </row>
    <row r="113" spans="9:13" x14ac:dyDescent="0.25">
      <c r="I113" s="1"/>
      <c r="J113" s="1"/>
      <c r="K113" s="1"/>
      <c r="L113" s="1"/>
      <c r="M113" s="1"/>
    </row>
  </sheetData>
  <mergeCells count="16">
    <mergeCell ref="C60:F60"/>
    <mergeCell ref="C62:F62"/>
    <mergeCell ref="A51:B52"/>
    <mergeCell ref="C52:G52"/>
    <mergeCell ref="C9:G9"/>
    <mergeCell ref="B12:B50"/>
    <mergeCell ref="C50:F50"/>
    <mergeCell ref="A1:G1"/>
    <mergeCell ref="A3:B3"/>
    <mergeCell ref="A4:B4"/>
    <mergeCell ref="A2:B2"/>
    <mergeCell ref="C2:G2"/>
    <mergeCell ref="B7:B8"/>
    <mergeCell ref="C7:C8"/>
    <mergeCell ref="D7:G7"/>
    <mergeCell ref="A7:A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FCI Summary</vt:lpstr>
      <vt:lpstr>Education Adequecy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2013-03-04T16:38:25Z</dcterms:created>
  <dcterms:modified xsi:type="dcterms:W3CDTF">2013-03-04T16:39:00Z</dcterms:modified>
</cp:coreProperties>
</file>