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  <externalReference r:id="rId4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2" i="2"/>
  <c r="C30" i="2"/>
  <c r="C25" i="2"/>
  <c r="C14" i="2"/>
  <c r="C12" i="2"/>
  <c r="C8" i="2"/>
  <c r="C4" i="2"/>
  <c r="C2" i="2"/>
  <c r="C1" i="2"/>
  <c r="C2" i="1"/>
  <c r="C3" i="1"/>
  <c r="C4" i="1"/>
  <c r="F11" i="1"/>
  <c r="G11" i="1"/>
  <c r="G50" i="1" s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G60" i="1" l="1"/>
  <c r="G62" i="1" s="1"/>
</calcChain>
</file>

<file path=xl/sharedStrings.xml><?xml version="1.0" encoding="utf-8"?>
<sst xmlns="http://schemas.openxmlformats.org/spreadsheetml/2006/main" count="91" uniqueCount="42">
  <si>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</si>
  <si>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</si>
  <si>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</si>
  <si>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</si>
  <si>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</si>
  <si>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Science (6-12)</t>
  </si>
  <si>
    <t>Phys. Ed.</t>
  </si>
  <si>
    <t>Media Center</t>
  </si>
  <si>
    <t>Food Services</t>
  </si>
  <si>
    <t>Specialized  Spaces:</t>
  </si>
  <si>
    <t xml:space="preserve">Classroom Adequacy % Score =  </t>
  </si>
  <si>
    <t>General Classroom (Grades 9-12)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</si>
  <si>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</si>
  <si>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</si>
  <si>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</si>
  <si>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</si>
  <si>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</si>
  <si>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</si>
  <si>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</si>
  <si>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</si>
  <si>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</si>
  <si>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</si>
  <si>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</si>
  <si>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</si>
  <si>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</si>
  <si>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</si>
  <si>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</si>
  <si>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</si>
  <si>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</si>
  <si>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</si>
  <si>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</si>
  <si>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>FAIR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</si>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</sst>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6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0" fillId="0" borderId="0"/>
    <xf numFmtId="9" fontId="10" fillId="0" borderId="0" applyFont="0" applyFill="0" applyBorder="0" applyAlignment="0" applyProtection="0"/>
  </cellStyleXfs>
  <cellXfs count="76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6" fillId="0" borderId="4" xfId="5" applyFont="1" applyBorder="1" applyAlignment="1">
      <alignment horizontal="right" vertical="center"/>
    </xf>
    <xf numFmtId="0" fontId="6" fillId="0" borderId="4" xfId="5" applyFont="1" applyBorder="1" applyAlignment="1">
      <alignment horizontal="center" vertical="center"/>
    </xf>
    <xf numFmtId="0" fontId="4" fillId="0" borderId="0" xfId="4" applyFont="1" applyBorder="1" applyAlignment="1">
      <alignment horizontal="left" vertical="center"/>
    </xf>
    <xf numFmtId="0" fontId="6" fillId="0" borderId="5" xfId="5" applyFont="1" applyBorder="1" applyAlignment="1">
      <alignment horizontal="left" vertical="center"/>
    </xf>
    <xf numFmtId="9" fontId="4" fillId="0" borderId="5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6" fillId="0" borderId="5" xfId="5" applyFont="1" applyBorder="1" applyAlignment="1">
      <alignment horizontal="center" vertical="center"/>
    </xf>
    <xf numFmtId="0" fontId="3" fillId="0" borderId="6" xfId="4" applyBorder="1" applyAlignment="1">
      <alignment horizontal="left" vertical="center"/>
    </xf>
    <xf numFmtId="0" fontId="3" fillId="0" borderId="7" xfId="4" applyBorder="1" applyAlignment="1">
      <alignment horizontal="left" vertical="center"/>
    </xf>
    <xf numFmtId="0" fontId="3" fillId="0" borderId="8" xfId="4" applyBorder="1" applyAlignment="1">
      <alignment horizontal="left" vertical="center"/>
    </xf>
    <xf numFmtId="0" fontId="3" fillId="0" borderId="0" xfId="4" applyBorder="1" applyAlignment="1">
      <alignment horizontal="left" vertical="center"/>
    </xf>
    <xf numFmtId="0" fontId="7" fillId="0" borderId="9" xfId="4" applyFont="1" applyBorder="1" applyAlignment="1">
      <alignment horizontal="left" vertical="center"/>
    </xf>
    <xf numFmtId="0" fontId="3" fillId="0" borderId="0" xfId="4" applyBorder="1" applyAlignment="1">
      <alignment horizontal="left" vertical="center"/>
    </xf>
    <xf numFmtId="0" fontId="3" fillId="0" borderId="0" xfId="4" applyBorder="1" applyAlignment="1">
      <alignment vertical="center"/>
    </xf>
    <xf numFmtId="0" fontId="8" fillId="0" borderId="10" xfId="4" applyFont="1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1" xfId="4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4" applyFont="1" applyBorder="1" applyAlignment="1">
      <alignment horizontal="left" vertical="center"/>
    </xf>
    <xf numFmtId="0" fontId="3" fillId="0" borderId="12" xfId="4" applyBorder="1" applyAlignment="1">
      <alignment horizontal="right" vertical="top"/>
    </xf>
    <xf numFmtId="0" fontId="3" fillId="0" borderId="5" xfId="4" applyBorder="1" applyAlignment="1">
      <alignment horizontal="right" vertical="top"/>
    </xf>
    <xf numFmtId="0" fontId="3" fillId="0" borderId="5" xfId="4" applyBorder="1" applyAlignment="1">
      <alignment horizontal="left" vertical="top"/>
    </xf>
    <xf numFmtId="0" fontId="3" fillId="0" borderId="5" xfId="4" applyBorder="1" applyAlignment="1">
      <alignment horizontal="center" vertical="top"/>
    </xf>
    <xf numFmtId="0" fontId="3" fillId="0" borderId="13" xfId="4" applyBorder="1" applyAlignment="1">
      <alignment horizontal="left" vertical="top"/>
    </xf>
    <xf numFmtId="0" fontId="7" fillId="0" borderId="5" xfId="4" applyFont="1" applyBorder="1" applyAlignment="1">
      <alignment horizontal="left" vertical="top"/>
    </xf>
    <xf numFmtId="0" fontId="3" fillId="0" borderId="14" xfId="4" applyBorder="1" applyAlignment="1">
      <alignment horizontal="left" vertical="top"/>
    </xf>
    <xf numFmtId="0" fontId="3" fillId="0" borderId="15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14" xfId="4" applyBorder="1" applyAlignment="1">
      <alignment horizontal="left" vertical="top"/>
    </xf>
    <xf numFmtId="0" fontId="4" fillId="0" borderId="12" xfId="4" applyFont="1" applyBorder="1" applyAlignment="1">
      <alignment horizontal="right" vertical="top" wrapText="1"/>
    </xf>
    <xf numFmtId="0" fontId="4" fillId="0" borderId="5" xfId="4" applyFont="1" applyBorder="1" applyAlignment="1">
      <alignment horizontal="right" vertical="top" wrapText="1"/>
    </xf>
    <xf numFmtId="0" fontId="4" fillId="0" borderId="5" xfId="4" applyFont="1" applyBorder="1" applyAlignment="1">
      <alignment horizontal="left" vertical="top" wrapText="1"/>
    </xf>
    <xf numFmtId="0" fontId="3" fillId="0" borderId="13" xfId="4" applyBorder="1" applyAlignment="1">
      <alignment horizontal="left" vertical="top" wrapText="1"/>
    </xf>
    <xf numFmtId="0" fontId="2" fillId="0" borderId="12" xfId="4" applyFont="1" applyBorder="1" applyAlignment="1">
      <alignment horizontal="left" vertical="top" wrapText="1"/>
    </xf>
    <xf numFmtId="0" fontId="2" fillId="0" borderId="5" xfId="4" applyFont="1" applyBorder="1" applyAlignment="1">
      <alignment horizontal="left" vertical="top" wrapText="1"/>
    </xf>
    <xf numFmtId="165" fontId="10" fillId="0" borderId="0" xfId="1" applyNumberFormat="1" applyFont="1" applyAlignment="1">
      <alignment horizontal="left" wrapText="1"/>
    </xf>
    <xf numFmtId="1" fontId="10" fillId="0" borderId="0" xfId="1" applyNumberFormat="1" applyFont="1" applyAlignment="1">
      <alignment horizontal="center" vertical="top" wrapText="1"/>
    </xf>
    <xf numFmtId="0" fontId="11" fillId="0" borderId="0" xfId="6" applyFont="1" applyAlignment="1">
      <alignment horizontal="right"/>
    </xf>
    <xf numFmtId="0" fontId="10" fillId="0" borderId="0" xfId="1" applyNumberFormat="1" applyFont="1" applyAlignment="1">
      <alignment horizontal="center" vertical="top" wrapText="1"/>
    </xf>
    <xf numFmtId="9" fontId="0" fillId="0" borderId="0" xfId="7" applyFont="1"/>
    <xf numFmtId="0" fontId="10" fillId="0" borderId="0" xfId="6" applyAlignment="1">
      <alignment horizontal="left" wrapText="1"/>
    </xf>
    <xf numFmtId="0" fontId="12" fillId="0" borderId="0" xfId="6" applyFont="1" applyAlignment="1">
      <alignment horizontal="left" wrapText="1"/>
    </xf>
    <xf numFmtId="0" fontId="13" fillId="0" borderId="0" xfId="6" applyFont="1" applyAlignment="1">
      <alignment horizontal="right"/>
    </xf>
    <xf numFmtId="0" fontId="3" fillId="0" borderId="0" xfId="4"/>
    <xf numFmtId="0" fontId="14" fillId="0" borderId="0" xfId="6" applyFont="1" applyAlignment="1">
      <alignment horizontal="left"/>
    </xf>
    <xf numFmtId="0" fontId="15" fillId="0" borderId="0" xfId="6" applyFont="1" applyAlignment="1">
      <alignment horizontal="right"/>
    </xf>
    <xf numFmtId="0" fontId="10" fillId="0" borderId="0" xfId="6"/>
    <xf numFmtId="165" fontId="10" fillId="0" borderId="0" xfId="1" applyNumberFormat="1" applyFont="1" applyAlignment="1">
      <alignment horizontal="right" vertical="top" wrapText="1"/>
    </xf>
    <xf numFmtId="0" fontId="10" fillId="0" borderId="0" xfId="1" applyNumberFormat="1" applyFont="1" applyAlignment="1">
      <alignment horizontal="right" vertical="top" wrapText="1"/>
    </xf>
    <xf numFmtId="1" fontId="10" fillId="0" borderId="0" xfId="1" applyNumberFormat="1" applyFont="1" applyAlignment="1">
      <alignment horizontal="right" vertical="top" wrapText="1"/>
    </xf>
    <xf numFmtId="0" fontId="11" fillId="0" borderId="0" xfId="6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16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16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16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16" xfId="3" applyFont="1" applyBorder="1"/>
    <xf numFmtId="9" fontId="17" fillId="0" borderId="16" xfId="3" applyFont="1" applyBorder="1" applyAlignment="1">
      <alignment horizontal="right"/>
    </xf>
    <xf numFmtId="0" fontId="17" fillId="0" borderId="16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40004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80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iversity%20High%20School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University HS</v>
          </cell>
        </row>
        <row r="2">
          <cell r="C2">
            <v>147869</v>
          </cell>
        </row>
        <row r="5">
          <cell r="C5">
            <v>56</v>
          </cell>
        </row>
        <row r="65">
          <cell r="H65">
            <v>33270525</v>
          </cell>
          <cell r="P65">
            <v>6880729.2279217606</v>
          </cell>
          <cell r="Q65">
            <v>0.2068115615224515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9-12"/>
    </sheetNames>
    <sheetDataSet>
      <sheetData sheetId="0"/>
      <sheetData sheetId="1">
        <row r="51">
          <cell r="G51">
            <v>0.78911294686338906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O4" sqref="O4"/>
    </sheetView>
  </sheetViews>
  <sheetFormatPr defaultColWidth="9.140625" defaultRowHeight="15" x14ac:dyDescent="0.25"/>
  <cols>
    <col min="1" max="1" width="38.140625" style="55" customWidth="1"/>
    <col min="2" max="2" width="1.5703125" style="55" customWidth="1"/>
    <col min="3" max="3" width="14.140625" style="55" customWidth="1"/>
    <col min="4" max="4" width="7.42578125" style="55" customWidth="1"/>
    <col min="5" max="5" width="8.7109375" style="55" customWidth="1"/>
    <col min="6" max="6" width="6.7109375" style="55" customWidth="1"/>
    <col min="7" max="10" width="7.28515625" style="55" customWidth="1"/>
    <col min="11" max="11" width="0.5703125" style="55" customWidth="1"/>
    <col min="12" max="12" width="16.5703125" style="55" customWidth="1"/>
    <col min="13" max="16384" width="9.140625" style="55"/>
  </cols>
  <sheetData>
    <row r="1" spans="1:16" s="58" customFormat="1" ht="20.25" customHeight="1" x14ac:dyDescent="0.3">
      <c r="A1" s="54" t="s">
        <v>23</v>
      </c>
      <c r="B1" s="54"/>
      <c r="C1" s="53" t="str">
        <f>'[1]Uniformat FCI'!C1:G1</f>
        <v>University HS</v>
      </c>
      <c r="D1" s="53"/>
      <c r="E1" s="53"/>
      <c r="F1" s="57" t="s">
        <v>25</v>
      </c>
      <c r="G1" s="57"/>
      <c r="H1" s="57"/>
      <c r="I1" s="57"/>
      <c r="J1" s="57"/>
      <c r="K1" s="57"/>
      <c r="L1" s="57"/>
      <c r="M1" s="52"/>
      <c r="N1" s="52"/>
      <c r="O1" s="52"/>
      <c r="P1" s="51"/>
    </row>
    <row r="2" spans="1:16" s="58" customFormat="1" ht="15" customHeight="1" x14ac:dyDescent="0.25">
      <c r="A2" s="49" t="s">
        <v>22</v>
      </c>
      <c r="B2" s="49"/>
      <c r="C2" s="59">
        <f>'[1]Uniformat FCI'!C2</f>
        <v>147869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58" customFormat="1" ht="15" customHeight="1" x14ac:dyDescent="0.25">
      <c r="A3" s="49" t="s">
        <v>26</v>
      </c>
      <c r="B3" s="49"/>
      <c r="C3" s="60" t="s">
        <v>27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58" customFormat="1" ht="15" customHeight="1" x14ac:dyDescent="0.25">
      <c r="A4" s="49" t="s">
        <v>21</v>
      </c>
      <c r="B4" s="49"/>
      <c r="C4" s="61">
        <f>'[1]Uniformat FCI'!C5</f>
        <v>56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s="58" customFormat="1" ht="15" customHeight="1" x14ac:dyDescent="0.25">
      <c r="A5" s="62"/>
      <c r="B5" s="62"/>
      <c r="C5" s="48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s="58" customFormat="1" ht="15" customHeight="1" x14ac:dyDescent="0.25">
      <c r="A6" s="62" t="s">
        <v>28</v>
      </c>
      <c r="B6" s="62"/>
      <c r="C6" s="4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7.5" customHeight="1" x14ac:dyDescent="0.25">
      <c r="A7" s="63"/>
      <c r="B7" s="63"/>
      <c r="C7" s="63"/>
    </row>
    <row r="8" spans="1:16" x14ac:dyDescent="0.25">
      <c r="A8" s="64" t="s">
        <v>29</v>
      </c>
      <c r="B8" s="63"/>
      <c r="C8" s="65">
        <f>'[1]Uniformat FCI'!Q65</f>
        <v>0.2068115615224515</v>
      </c>
    </row>
    <row r="9" spans="1:16" ht="3.75" customHeight="1" x14ac:dyDescent="0.25">
      <c r="A9" s="63"/>
      <c r="B9" s="63"/>
      <c r="C9" s="66"/>
    </row>
    <row r="10" spans="1:16" x14ac:dyDescent="0.25">
      <c r="A10" s="64" t="s">
        <v>30</v>
      </c>
      <c r="B10" s="63"/>
      <c r="C10" s="65" t="s">
        <v>31</v>
      </c>
    </row>
    <row r="11" spans="1:16" ht="3.75" customHeight="1" x14ac:dyDescent="0.25">
      <c r="A11" s="63"/>
      <c r="B11" s="63"/>
      <c r="C11" s="66"/>
    </row>
    <row r="12" spans="1:16" x14ac:dyDescent="0.25">
      <c r="A12" s="64" t="s">
        <v>32</v>
      </c>
      <c r="B12" s="63"/>
      <c r="C12" s="67">
        <f>'[1]Uniformat FCI'!P65</f>
        <v>6880729.2279217606</v>
      </c>
    </row>
    <row r="13" spans="1:16" ht="3.75" customHeight="1" x14ac:dyDescent="0.25">
      <c r="A13" s="64"/>
      <c r="B13" s="63"/>
      <c r="C13" s="66"/>
    </row>
    <row r="14" spans="1:16" x14ac:dyDescent="0.25">
      <c r="A14" s="64" t="s">
        <v>33</v>
      </c>
      <c r="B14" s="63"/>
      <c r="C14" s="67">
        <f>'[1]Uniformat FCI'!H65</f>
        <v>33270525</v>
      </c>
    </row>
    <row r="15" spans="1:16" ht="3.75" customHeight="1" x14ac:dyDescent="0.25">
      <c r="A15" s="63"/>
      <c r="B15" s="63"/>
      <c r="C15" s="66"/>
    </row>
    <row r="16" spans="1:16" x14ac:dyDescent="0.25">
      <c r="A16" s="64"/>
      <c r="B16" s="63"/>
      <c r="C16" s="68"/>
    </row>
    <row r="17" spans="1:3" ht="15" customHeight="1" x14ac:dyDescent="0.25">
      <c r="A17" s="69" t="s">
        <v>34</v>
      </c>
      <c r="B17" s="63"/>
      <c r="C17" s="68"/>
    </row>
    <row r="18" spans="1:3" ht="7.5" customHeight="1" x14ac:dyDescent="0.25">
      <c r="A18" s="63"/>
      <c r="B18" s="63"/>
      <c r="C18" s="70"/>
    </row>
    <row r="19" spans="1:3" x14ac:dyDescent="0.25">
      <c r="A19" s="64" t="s">
        <v>35</v>
      </c>
      <c r="B19" s="63"/>
      <c r="C19" s="71">
        <v>595</v>
      </c>
    </row>
    <row r="20" spans="1:3" ht="3.75" customHeight="1" x14ac:dyDescent="0.25">
      <c r="A20" s="63"/>
      <c r="B20" s="63"/>
      <c r="C20" s="68"/>
    </row>
    <row r="21" spans="1:3" x14ac:dyDescent="0.25">
      <c r="A21" s="64" t="s">
        <v>36</v>
      </c>
      <c r="B21" s="63"/>
      <c r="C21" s="71">
        <v>734</v>
      </c>
    </row>
    <row r="22" spans="1:3" ht="3.75" customHeight="1" x14ac:dyDescent="0.25">
      <c r="A22" s="64"/>
      <c r="B22" s="63"/>
      <c r="C22" s="72"/>
    </row>
    <row r="23" spans="1:3" x14ac:dyDescent="0.25">
      <c r="A23" s="64" t="s">
        <v>37</v>
      </c>
      <c r="B23" s="63"/>
      <c r="C23" s="71">
        <v>754</v>
      </c>
    </row>
    <row r="24" spans="1:3" ht="3.75" customHeight="1" x14ac:dyDescent="0.25">
      <c r="A24" s="64"/>
      <c r="B24" s="63"/>
      <c r="C24" s="68"/>
    </row>
    <row r="25" spans="1:3" x14ac:dyDescent="0.25">
      <c r="A25" s="64" t="s">
        <v>38</v>
      </c>
      <c r="B25" s="63"/>
      <c r="C25" s="73">
        <f>'[2]Capacity-FQI_9-12'!G51</f>
        <v>0.78911294686338906</v>
      </c>
    </row>
    <row r="26" spans="1:3" ht="3.75" customHeight="1" x14ac:dyDescent="0.25">
      <c r="A26" s="63"/>
      <c r="B26" s="63"/>
      <c r="C26" s="68"/>
    </row>
    <row r="27" spans="1:3" x14ac:dyDescent="0.25">
      <c r="A27" s="63"/>
      <c r="B27" s="63"/>
      <c r="C27" s="68"/>
    </row>
    <row r="28" spans="1:3" ht="15" customHeight="1" x14ac:dyDescent="0.25">
      <c r="A28" s="69" t="s">
        <v>39</v>
      </c>
      <c r="B28" s="63"/>
      <c r="C28" s="68"/>
    </row>
    <row r="29" spans="1:3" ht="7.5" customHeight="1" x14ac:dyDescent="0.25">
      <c r="A29" s="63"/>
      <c r="B29" s="63"/>
      <c r="C29" s="68"/>
    </row>
    <row r="30" spans="1:3" x14ac:dyDescent="0.25">
      <c r="A30" s="64" t="s">
        <v>10</v>
      </c>
      <c r="B30" s="63"/>
      <c r="C30" s="74">
        <f>'Education Adequecy'!G50</f>
        <v>0.94772649572649648</v>
      </c>
    </row>
    <row r="31" spans="1:3" ht="3.75" customHeight="1" x14ac:dyDescent="0.25">
      <c r="A31" s="63"/>
      <c r="B31" s="63"/>
      <c r="C31" s="68"/>
    </row>
    <row r="32" spans="1:3" x14ac:dyDescent="0.25">
      <c r="A32" s="64" t="s">
        <v>40</v>
      </c>
      <c r="B32" s="63"/>
      <c r="C32" s="75" t="str">
        <f>IF(C30&lt;=65%,"VERY POOR",IF(AND(C30&lt;=75%,C30&gt;=66%),"POOR",IF(AND(C30&lt;=85%,C30&gt;=76%),"FAIR",IF(AND(C30&lt;=95%,C30&gt;85%),"GOOD",IF(C30&gt;=96%,"VERY GOOD",0)))))</f>
        <v>GOOD</v>
      </c>
    </row>
    <row r="33" spans="1:3" ht="3.75" customHeight="1" x14ac:dyDescent="0.25">
      <c r="A33" s="64"/>
      <c r="B33" s="63"/>
      <c r="C33" s="68"/>
    </row>
    <row r="34" spans="1:3" x14ac:dyDescent="0.25">
      <c r="A34" s="64" t="s">
        <v>1</v>
      </c>
      <c r="B34" s="63"/>
      <c r="C34" s="74">
        <f>'Education Adequecy'!G60</f>
        <v>0.76871565685410792</v>
      </c>
    </row>
    <row r="35" spans="1:3" ht="3.75" customHeight="1" x14ac:dyDescent="0.25">
      <c r="A35" s="63"/>
      <c r="B35" s="63"/>
      <c r="C35" s="68"/>
    </row>
    <row r="36" spans="1:3" x14ac:dyDescent="0.25">
      <c r="A36" s="64" t="s">
        <v>41</v>
      </c>
      <c r="B36" s="63"/>
      <c r="C36" s="75" t="str">
        <f>IF(C34&lt;=65%,"VERY POOR",IF(AND(C34&lt;=75%,C34&gt;=66%),"POOR",IF(AND(C34&lt;=85%,C34&gt;=76%),"FAIR",IF(AND(C34&lt;=95%,C34&gt;85%),"GOOD",IF(C34&gt;=96%,"VERY GOOD",0)))))</f>
        <v>FAIR</v>
      </c>
    </row>
    <row r="37" spans="1:3" x14ac:dyDescent="0.25">
      <c r="A37" s="63"/>
      <c r="B37" s="63"/>
      <c r="C37" s="63"/>
    </row>
    <row r="38" spans="1:3" x14ac:dyDescent="0.25">
      <c r="A38" s="63"/>
      <c r="B38" s="63"/>
      <c r="C38" s="63"/>
    </row>
    <row r="39" spans="1:3" x14ac:dyDescent="0.25">
      <c r="A39" s="63"/>
      <c r="B39" s="63"/>
      <c r="C39" s="63"/>
    </row>
    <row r="40" spans="1:3" x14ac:dyDescent="0.25">
      <c r="A40" s="63"/>
      <c r="B40" s="63"/>
      <c r="C40" s="63"/>
    </row>
    <row r="41" spans="1:3" x14ac:dyDescent="0.25">
      <c r="A41" s="63"/>
      <c r="B41" s="63"/>
      <c r="C41" s="63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34" workbookViewId="0">
      <selection activeCell="J15" sqref="J15"/>
    </sheetView>
  </sheetViews>
  <sheetFormatPr defaultRowHeight="15" x14ac:dyDescent="0.25"/>
  <cols>
    <col min="1" max="1" width="33" bestFit="1" customWidth="1"/>
    <col min="2" max="2" width="0.7109375" customWidth="1"/>
  </cols>
  <sheetData>
    <row r="1" spans="1:11" ht="18" x14ac:dyDescent="0.25">
      <c r="A1" s="56" t="s">
        <v>24</v>
      </c>
      <c r="B1" s="56"/>
      <c r="C1" s="56"/>
      <c r="D1" s="56"/>
      <c r="E1" s="56"/>
      <c r="F1" s="56"/>
      <c r="G1" s="56"/>
      <c r="H1" s="55"/>
      <c r="I1" s="55"/>
      <c r="J1" s="55"/>
      <c r="K1" s="55"/>
    </row>
    <row r="2" spans="1:11" ht="18" x14ac:dyDescent="0.25">
      <c r="A2" s="54" t="s">
        <v>23</v>
      </c>
      <c r="B2" s="54"/>
      <c r="C2" s="53" t="str">
        <f>'[1]Uniformat FCI'!C1:G1</f>
        <v>University HS</v>
      </c>
      <c r="D2" s="53"/>
      <c r="E2" s="53"/>
      <c r="F2" s="53"/>
      <c r="G2" s="53"/>
      <c r="H2" s="52"/>
      <c r="I2" s="52"/>
      <c r="J2" s="52"/>
      <c r="K2" s="51"/>
    </row>
    <row r="3" spans="1:11" x14ac:dyDescent="0.25">
      <c r="A3" s="49" t="s">
        <v>22</v>
      </c>
      <c r="B3" s="49"/>
      <c r="C3" s="50">
        <f>'[1]Uniformat FCI'!C2</f>
        <v>147869</v>
      </c>
      <c r="D3" s="47"/>
      <c r="E3" s="47"/>
      <c r="F3" s="47"/>
      <c r="G3" s="47"/>
      <c r="H3" s="47"/>
      <c r="I3" s="47"/>
      <c r="J3" s="47"/>
      <c r="K3" s="47"/>
    </row>
    <row r="4" spans="1:11" x14ac:dyDescent="0.25">
      <c r="A4" s="49" t="s">
        <v>21</v>
      </c>
      <c r="B4" s="49"/>
      <c r="C4" s="48">
        <f>'[1]Uniformat FCI'!C5</f>
        <v>56</v>
      </c>
      <c r="D4" s="47"/>
      <c r="E4" s="47"/>
      <c r="F4" s="47"/>
      <c r="G4" s="47"/>
      <c r="H4" s="47"/>
      <c r="I4" s="47"/>
      <c r="J4" s="47"/>
      <c r="K4" s="47"/>
    </row>
    <row r="7" spans="1:11" x14ac:dyDescent="0.25">
      <c r="A7" s="43" t="s">
        <v>18</v>
      </c>
      <c r="B7" s="44"/>
      <c r="C7" s="43" t="s">
        <v>20</v>
      </c>
      <c r="D7" s="46" t="s">
        <v>19</v>
      </c>
      <c r="E7" s="46"/>
      <c r="F7" s="46"/>
      <c r="G7" s="45"/>
    </row>
    <row r="8" spans="1:11" ht="16.5" x14ac:dyDescent="0.25">
      <c r="A8" s="43" t="s">
        <v>18</v>
      </c>
      <c r="B8" s="44"/>
      <c r="C8" s="43" t="s">
        <v>17</v>
      </c>
      <c r="D8" s="42" t="s">
        <v>16</v>
      </c>
      <c r="E8" s="42" t="s">
        <v>15</v>
      </c>
      <c r="F8" s="42" t="s">
        <v>14</v>
      </c>
      <c r="G8" s="41" t="s">
        <v>13</v>
      </c>
    </row>
    <row r="9" spans="1:11" ht="3.75" customHeight="1" x14ac:dyDescent="0.25">
      <c r="A9" s="40"/>
      <c r="B9" s="39"/>
      <c r="C9" s="38"/>
      <c r="D9" s="37"/>
      <c r="E9" s="37"/>
      <c r="F9" s="37"/>
      <c r="G9" s="37"/>
    </row>
    <row r="10" spans="1:11" x14ac:dyDescent="0.25">
      <c r="A10" s="36" t="s">
        <v>12</v>
      </c>
      <c r="B10" s="35"/>
      <c r="C10" s="34"/>
      <c r="D10" s="33"/>
      <c r="E10" s="32"/>
      <c r="F10" s="32"/>
      <c r="G10" s="31"/>
    </row>
    <row r="11" spans="1:11" ht="10.35" customHeight="1" x14ac:dyDescent="0.25">
      <c r="A11" s="12" t="s">
        <v>11</v>
      </c>
      <c r="B11" s="11"/>
      <c r="C11" s="17">
        <v>101</v>
      </c>
      <c r="D11" s="16">
        <v>1354</v>
      </c>
      <c r="E11" s="15">
        <v>750</v>
      </c>
      <c r="F11" s="14">
        <f>D11-E11</f>
        <v>604</v>
      </c>
      <c r="G11" s="13">
        <f>IF(F11&gt;0,1,D11/E11)</f>
        <v>1</v>
      </c>
    </row>
    <row r="12" spans="1:11" ht="10.35" customHeight="1" x14ac:dyDescent="0.25">
      <c r="A12" s="12" t="s">
        <v>11</v>
      </c>
      <c r="B12" s="30"/>
      <c r="C12" s="17">
        <v>102</v>
      </c>
      <c r="D12" s="16">
        <v>1462</v>
      </c>
      <c r="E12" s="15">
        <v>750</v>
      </c>
      <c r="F12" s="14">
        <f>D12-E12</f>
        <v>712</v>
      </c>
      <c r="G12" s="13">
        <f>IF(F12&gt;0,1,D12/E12)</f>
        <v>1</v>
      </c>
    </row>
    <row r="13" spans="1:11" ht="10.35" customHeight="1" x14ac:dyDescent="0.25">
      <c r="A13" s="12" t="s">
        <v>11</v>
      </c>
      <c r="B13" s="30"/>
      <c r="C13" s="17">
        <v>103</v>
      </c>
      <c r="D13" s="16">
        <v>1019</v>
      </c>
      <c r="E13" s="15">
        <v>750</v>
      </c>
      <c r="F13" s="14">
        <f>D13-E13</f>
        <v>269</v>
      </c>
      <c r="G13" s="13">
        <f>IF(F13&gt;0,1,D13/E13)</f>
        <v>1</v>
      </c>
    </row>
    <row r="14" spans="1:11" ht="10.35" customHeight="1" x14ac:dyDescent="0.25">
      <c r="A14" s="12" t="s">
        <v>11</v>
      </c>
      <c r="B14" s="30"/>
      <c r="C14" s="17">
        <v>104</v>
      </c>
      <c r="D14" s="16">
        <v>2011</v>
      </c>
      <c r="E14" s="15">
        <v>750</v>
      </c>
      <c r="F14" s="14">
        <f>D14-E14</f>
        <v>1261</v>
      </c>
      <c r="G14" s="13">
        <f>IF(F14&gt;0,1,D14/E14)</f>
        <v>1</v>
      </c>
    </row>
    <row r="15" spans="1:11" ht="10.35" customHeight="1" x14ac:dyDescent="0.25">
      <c r="A15" s="12" t="s">
        <v>11</v>
      </c>
      <c r="B15" s="30"/>
      <c r="C15" s="17">
        <v>111</v>
      </c>
      <c r="D15" s="16">
        <v>1362</v>
      </c>
      <c r="E15" s="15">
        <v>750</v>
      </c>
      <c r="F15" s="14">
        <f>D15-E15</f>
        <v>612</v>
      </c>
      <c r="G15" s="13">
        <f>IF(F15&gt;0,1,D15/E15)</f>
        <v>1</v>
      </c>
    </row>
    <row r="16" spans="1:11" ht="10.35" customHeight="1" x14ac:dyDescent="0.25">
      <c r="A16" s="12" t="s">
        <v>11</v>
      </c>
      <c r="B16" s="30"/>
      <c r="C16" s="17">
        <v>113</v>
      </c>
      <c r="D16" s="16">
        <v>809</v>
      </c>
      <c r="E16" s="15">
        <v>750</v>
      </c>
      <c r="F16" s="14">
        <f>D16-E16</f>
        <v>59</v>
      </c>
      <c r="G16" s="13">
        <f>IF(F16&gt;0,1,D16/E16)</f>
        <v>1</v>
      </c>
    </row>
    <row r="17" spans="1:7" ht="10.35" customHeight="1" x14ac:dyDescent="0.25">
      <c r="A17" s="12" t="s">
        <v>11</v>
      </c>
      <c r="B17" s="30"/>
      <c r="C17" s="17">
        <v>114</v>
      </c>
      <c r="D17" s="16">
        <v>809</v>
      </c>
      <c r="E17" s="15">
        <v>750</v>
      </c>
      <c r="F17" s="14">
        <f>D17-E17</f>
        <v>59</v>
      </c>
      <c r="G17" s="13">
        <f>IF(F17&gt;0,1,D17/E17)</f>
        <v>1</v>
      </c>
    </row>
    <row r="18" spans="1:7" ht="10.35" customHeight="1" x14ac:dyDescent="0.25">
      <c r="A18" s="12" t="s">
        <v>11</v>
      </c>
      <c r="B18" s="30"/>
      <c r="C18" s="17">
        <v>116</v>
      </c>
      <c r="D18" s="16">
        <v>691</v>
      </c>
      <c r="E18" s="15">
        <v>750</v>
      </c>
      <c r="F18" s="14">
        <f>D18-E18</f>
        <v>-59</v>
      </c>
      <c r="G18" s="13">
        <f>IF(F18&gt;0,1,D18/E18)</f>
        <v>0.92133333333333334</v>
      </c>
    </row>
    <row r="19" spans="1:7" ht="10.35" customHeight="1" x14ac:dyDescent="0.25">
      <c r="A19" s="12" t="s">
        <v>11</v>
      </c>
      <c r="B19" s="30"/>
      <c r="C19" s="17">
        <v>118</v>
      </c>
      <c r="D19" s="16">
        <v>1351</v>
      </c>
      <c r="E19" s="15">
        <v>750</v>
      </c>
      <c r="F19" s="14">
        <f>D19-E19</f>
        <v>601</v>
      </c>
      <c r="G19" s="13">
        <f>IF(F19&gt;0,1,D19/E19)</f>
        <v>1</v>
      </c>
    </row>
    <row r="20" spans="1:7" ht="10.35" customHeight="1" x14ac:dyDescent="0.25">
      <c r="A20" s="12" t="s">
        <v>11</v>
      </c>
      <c r="B20" s="30"/>
      <c r="C20" s="17">
        <v>202</v>
      </c>
      <c r="D20" s="16">
        <v>703</v>
      </c>
      <c r="E20" s="15">
        <v>750</v>
      </c>
      <c r="F20" s="14">
        <f>D20-E20</f>
        <v>-47</v>
      </c>
      <c r="G20" s="13">
        <f>IF(F20&gt;0,1,D20/E20)</f>
        <v>0.93733333333333335</v>
      </c>
    </row>
    <row r="21" spans="1:7" ht="10.35" customHeight="1" x14ac:dyDescent="0.25">
      <c r="A21" s="12" t="s">
        <v>11</v>
      </c>
      <c r="B21" s="30"/>
      <c r="C21" s="17">
        <v>203</v>
      </c>
      <c r="D21" s="16">
        <v>703</v>
      </c>
      <c r="E21" s="15">
        <v>750</v>
      </c>
      <c r="F21" s="14">
        <f>D21-E21</f>
        <v>-47</v>
      </c>
      <c r="G21" s="13">
        <f>IF(F21&gt;0,1,D21/E21)</f>
        <v>0.93733333333333335</v>
      </c>
    </row>
    <row r="22" spans="1:7" ht="10.35" customHeight="1" x14ac:dyDescent="0.25">
      <c r="A22" s="12" t="s">
        <v>11</v>
      </c>
      <c r="B22" s="30"/>
      <c r="C22" s="17">
        <v>204</v>
      </c>
      <c r="D22" s="16">
        <v>703</v>
      </c>
      <c r="E22" s="15">
        <v>750</v>
      </c>
      <c r="F22" s="14">
        <f>D22-E22</f>
        <v>-47</v>
      </c>
      <c r="G22" s="13">
        <f>IF(F22&gt;0,1,D22/E22)</f>
        <v>0.93733333333333335</v>
      </c>
    </row>
    <row r="23" spans="1:7" ht="10.35" customHeight="1" x14ac:dyDescent="0.25">
      <c r="A23" s="12" t="s">
        <v>11</v>
      </c>
      <c r="B23" s="30"/>
      <c r="C23" s="17">
        <v>205</v>
      </c>
      <c r="D23" s="16">
        <v>678</v>
      </c>
      <c r="E23" s="15">
        <v>750</v>
      </c>
      <c r="F23" s="14">
        <f>D23-E23</f>
        <v>-72</v>
      </c>
      <c r="G23" s="13">
        <f>IF(F23&gt;0,1,D23/E23)</f>
        <v>0.90400000000000003</v>
      </c>
    </row>
    <row r="24" spans="1:7" ht="10.35" customHeight="1" x14ac:dyDescent="0.25">
      <c r="A24" s="12" t="s">
        <v>11</v>
      </c>
      <c r="B24" s="30"/>
      <c r="C24" s="17">
        <v>206</v>
      </c>
      <c r="D24" s="16">
        <v>703</v>
      </c>
      <c r="E24" s="15">
        <v>750</v>
      </c>
      <c r="F24" s="14">
        <f>D24-E24</f>
        <v>-47</v>
      </c>
      <c r="G24" s="13">
        <f>IF(F24&gt;0,1,D24/E24)</f>
        <v>0.93733333333333335</v>
      </c>
    </row>
    <row r="25" spans="1:7" ht="10.35" customHeight="1" x14ac:dyDescent="0.25">
      <c r="A25" s="12" t="s">
        <v>11</v>
      </c>
      <c r="B25" s="30"/>
      <c r="C25" s="17">
        <v>207</v>
      </c>
      <c r="D25" s="16">
        <v>703</v>
      </c>
      <c r="E25" s="15">
        <v>750</v>
      </c>
      <c r="F25" s="14">
        <f>D25-E25</f>
        <v>-47</v>
      </c>
      <c r="G25" s="13">
        <f>IF(F25&gt;0,1,D25/E25)</f>
        <v>0.93733333333333335</v>
      </c>
    </row>
    <row r="26" spans="1:7" ht="10.35" customHeight="1" x14ac:dyDescent="0.25">
      <c r="A26" s="12" t="s">
        <v>11</v>
      </c>
      <c r="B26" s="30"/>
      <c r="C26" s="17">
        <v>209</v>
      </c>
      <c r="D26" s="16">
        <v>703</v>
      </c>
      <c r="E26" s="15">
        <v>750</v>
      </c>
      <c r="F26" s="14">
        <f>D26-E26</f>
        <v>-47</v>
      </c>
      <c r="G26" s="13">
        <f>IF(F26&gt;0,1,D26/E26)</f>
        <v>0.93733333333333335</v>
      </c>
    </row>
    <row r="27" spans="1:7" ht="10.35" customHeight="1" x14ac:dyDescent="0.25">
      <c r="A27" s="12" t="s">
        <v>11</v>
      </c>
      <c r="B27" s="30"/>
      <c r="C27" s="17">
        <v>210</v>
      </c>
      <c r="D27" s="16">
        <v>703</v>
      </c>
      <c r="E27" s="15">
        <v>750</v>
      </c>
      <c r="F27" s="14">
        <f>D27-E27</f>
        <v>-47</v>
      </c>
      <c r="G27" s="13">
        <f>IF(F27&gt;0,1,D27/E27)</f>
        <v>0.93733333333333335</v>
      </c>
    </row>
    <row r="28" spans="1:7" ht="10.35" customHeight="1" x14ac:dyDescent="0.25">
      <c r="A28" s="12" t="s">
        <v>11</v>
      </c>
      <c r="B28" s="30"/>
      <c r="C28" s="17">
        <v>211</v>
      </c>
      <c r="D28" s="16">
        <v>703</v>
      </c>
      <c r="E28" s="15">
        <v>750</v>
      </c>
      <c r="F28" s="14">
        <f>D28-E28</f>
        <v>-47</v>
      </c>
      <c r="G28" s="13">
        <f>IF(F28&gt;0,1,D28/E28)</f>
        <v>0.93733333333333335</v>
      </c>
    </row>
    <row r="29" spans="1:7" ht="10.35" customHeight="1" x14ac:dyDescent="0.25">
      <c r="A29" s="12" t="s">
        <v>11</v>
      </c>
      <c r="B29" s="30"/>
      <c r="C29" s="17">
        <v>212</v>
      </c>
      <c r="D29" s="16">
        <v>703</v>
      </c>
      <c r="E29" s="15">
        <v>750</v>
      </c>
      <c r="F29" s="14">
        <f>D29-E29</f>
        <v>-47</v>
      </c>
      <c r="G29" s="13">
        <f>IF(F29&gt;0,1,D29/E29)</f>
        <v>0.93733333333333335</v>
      </c>
    </row>
    <row r="30" spans="1:7" ht="10.35" customHeight="1" x14ac:dyDescent="0.25">
      <c r="A30" s="12" t="s">
        <v>11</v>
      </c>
      <c r="B30" s="30"/>
      <c r="C30" s="17">
        <v>213</v>
      </c>
      <c r="D30" s="16">
        <v>703</v>
      </c>
      <c r="E30" s="15">
        <v>750</v>
      </c>
      <c r="F30" s="14">
        <f>D30-E30</f>
        <v>-47</v>
      </c>
      <c r="G30" s="13">
        <f>IF(F30&gt;0,1,D30/E30)</f>
        <v>0.93733333333333335</v>
      </c>
    </row>
    <row r="31" spans="1:7" ht="10.35" customHeight="1" x14ac:dyDescent="0.25">
      <c r="A31" s="12" t="s">
        <v>11</v>
      </c>
      <c r="B31" s="30"/>
      <c r="C31" s="17">
        <v>215</v>
      </c>
      <c r="D31" s="16">
        <v>703</v>
      </c>
      <c r="E31" s="15">
        <v>750</v>
      </c>
      <c r="F31" s="14">
        <f>D31-E31</f>
        <v>-47</v>
      </c>
      <c r="G31" s="13">
        <f>IF(F31&gt;0,1,D31/E31)</f>
        <v>0.93733333333333335</v>
      </c>
    </row>
    <row r="32" spans="1:7" ht="10.35" customHeight="1" x14ac:dyDescent="0.25">
      <c r="A32" s="12" t="s">
        <v>11</v>
      </c>
      <c r="B32" s="30"/>
      <c r="C32" s="17">
        <v>216</v>
      </c>
      <c r="D32" s="16">
        <v>703</v>
      </c>
      <c r="E32" s="15">
        <v>750</v>
      </c>
      <c r="F32" s="14">
        <f>D32-E32</f>
        <v>-47</v>
      </c>
      <c r="G32" s="13">
        <f>IF(F32&gt;0,1,D32/E32)</f>
        <v>0.93733333333333335</v>
      </c>
    </row>
    <row r="33" spans="1:7" ht="10.35" customHeight="1" x14ac:dyDescent="0.25">
      <c r="A33" s="12" t="s">
        <v>11</v>
      </c>
      <c r="B33" s="30"/>
      <c r="C33" s="17">
        <v>217</v>
      </c>
      <c r="D33" s="16">
        <v>703</v>
      </c>
      <c r="E33" s="15">
        <v>750</v>
      </c>
      <c r="F33" s="14">
        <f>D33-E33</f>
        <v>-47</v>
      </c>
      <c r="G33" s="13">
        <f>IF(F33&gt;0,1,D33/E33)</f>
        <v>0.93733333333333335</v>
      </c>
    </row>
    <row r="34" spans="1:7" ht="10.35" customHeight="1" x14ac:dyDescent="0.25">
      <c r="A34" s="12" t="s">
        <v>11</v>
      </c>
      <c r="B34" s="30"/>
      <c r="C34" s="17">
        <v>218</v>
      </c>
      <c r="D34" s="16">
        <v>703</v>
      </c>
      <c r="E34" s="15">
        <v>750</v>
      </c>
      <c r="F34" s="14">
        <f>D34-E34</f>
        <v>-47</v>
      </c>
      <c r="G34" s="13">
        <f>IF(F34&gt;0,1,D34/E34)</f>
        <v>0.93733333333333335</v>
      </c>
    </row>
    <row r="35" spans="1:7" ht="10.35" customHeight="1" x14ac:dyDescent="0.25">
      <c r="A35" s="12" t="s">
        <v>11</v>
      </c>
      <c r="B35" s="30"/>
      <c r="C35" s="17">
        <v>302</v>
      </c>
      <c r="D35" s="16">
        <v>703</v>
      </c>
      <c r="E35" s="15">
        <v>750</v>
      </c>
      <c r="F35" s="14">
        <f>D35-E35</f>
        <v>-47</v>
      </c>
      <c r="G35" s="13">
        <f>IF(F35&gt;0,1,D35/E35)</f>
        <v>0.93733333333333335</v>
      </c>
    </row>
    <row r="36" spans="1:7" ht="10.35" customHeight="1" x14ac:dyDescent="0.25">
      <c r="A36" s="12" t="s">
        <v>11</v>
      </c>
      <c r="B36" s="30"/>
      <c r="C36" s="17">
        <v>303</v>
      </c>
      <c r="D36" s="16">
        <v>703</v>
      </c>
      <c r="E36" s="15">
        <v>750</v>
      </c>
      <c r="F36" s="14">
        <f>D36-E36</f>
        <v>-47</v>
      </c>
      <c r="G36" s="13">
        <f>IF(F36&gt;0,1,D36/E36)</f>
        <v>0.93733333333333335</v>
      </c>
    </row>
    <row r="37" spans="1:7" ht="10.35" customHeight="1" x14ac:dyDescent="0.25">
      <c r="A37" s="12" t="s">
        <v>11</v>
      </c>
      <c r="B37" s="30"/>
      <c r="C37" s="17">
        <v>304</v>
      </c>
      <c r="D37" s="16">
        <v>703</v>
      </c>
      <c r="E37" s="15">
        <v>750</v>
      </c>
      <c r="F37" s="14">
        <f>D37-E37</f>
        <v>-47</v>
      </c>
      <c r="G37" s="13">
        <f>IF(F37&gt;0,1,D37/E37)</f>
        <v>0.93733333333333335</v>
      </c>
    </row>
    <row r="38" spans="1:7" ht="10.35" customHeight="1" x14ac:dyDescent="0.25">
      <c r="A38" s="12" t="s">
        <v>11</v>
      </c>
      <c r="B38" s="30"/>
      <c r="C38" s="17">
        <v>305</v>
      </c>
      <c r="D38" s="16">
        <v>678</v>
      </c>
      <c r="E38" s="15">
        <v>750</v>
      </c>
      <c r="F38" s="14">
        <f>D38-E38</f>
        <v>-72</v>
      </c>
      <c r="G38" s="13">
        <f>IF(F38&gt;0,1,D38/E38)</f>
        <v>0.90400000000000003</v>
      </c>
    </row>
    <row r="39" spans="1:7" ht="10.35" customHeight="1" x14ac:dyDescent="0.25">
      <c r="A39" s="12" t="s">
        <v>11</v>
      </c>
      <c r="B39" s="30"/>
      <c r="C39" s="17">
        <v>306</v>
      </c>
      <c r="D39" s="16">
        <v>703</v>
      </c>
      <c r="E39" s="15">
        <v>750</v>
      </c>
      <c r="F39" s="14">
        <f>D39-E39</f>
        <v>-47</v>
      </c>
      <c r="G39" s="13">
        <f>IF(F39&gt;0,1,D39/E39)</f>
        <v>0.93733333333333335</v>
      </c>
    </row>
    <row r="40" spans="1:7" ht="10.35" customHeight="1" x14ac:dyDescent="0.25">
      <c r="A40" s="12" t="s">
        <v>11</v>
      </c>
      <c r="B40" s="30"/>
      <c r="C40" s="17">
        <v>307</v>
      </c>
      <c r="D40" s="16">
        <v>703</v>
      </c>
      <c r="E40" s="15">
        <v>750</v>
      </c>
      <c r="F40" s="14">
        <f>D40-E40</f>
        <v>-47</v>
      </c>
      <c r="G40" s="13">
        <f>IF(F40&gt;0,1,D40/E40)</f>
        <v>0.93733333333333335</v>
      </c>
    </row>
    <row r="41" spans="1:7" ht="10.35" customHeight="1" x14ac:dyDescent="0.25">
      <c r="A41" s="12" t="s">
        <v>11</v>
      </c>
      <c r="B41" s="30"/>
      <c r="C41" s="17">
        <v>308</v>
      </c>
      <c r="D41" s="16">
        <v>703</v>
      </c>
      <c r="E41" s="15">
        <v>750</v>
      </c>
      <c r="F41" s="14">
        <f>D41-E41</f>
        <v>-47</v>
      </c>
      <c r="G41" s="13">
        <f>IF(F41&gt;0,1,D41/E41)</f>
        <v>0.93733333333333335</v>
      </c>
    </row>
    <row r="42" spans="1:7" ht="10.35" customHeight="1" x14ac:dyDescent="0.25">
      <c r="A42" s="12" t="s">
        <v>11</v>
      </c>
      <c r="B42" s="30"/>
      <c r="C42" s="17">
        <v>309</v>
      </c>
      <c r="D42" s="16">
        <v>703</v>
      </c>
      <c r="E42" s="15">
        <v>750</v>
      </c>
      <c r="F42" s="14">
        <f>D42-E42</f>
        <v>-47</v>
      </c>
      <c r="G42" s="13">
        <f>IF(F42&gt;0,1,D42/E42)</f>
        <v>0.93733333333333335</v>
      </c>
    </row>
    <row r="43" spans="1:7" ht="10.35" customHeight="1" x14ac:dyDescent="0.25">
      <c r="A43" s="12" t="s">
        <v>11</v>
      </c>
      <c r="B43" s="30"/>
      <c r="C43" s="17">
        <v>311</v>
      </c>
      <c r="D43" s="16">
        <v>703</v>
      </c>
      <c r="E43" s="15">
        <v>750</v>
      </c>
      <c r="F43" s="14">
        <f>D43-E43</f>
        <v>-47</v>
      </c>
      <c r="G43" s="13">
        <f>IF(F43&gt;0,1,D43/E43)</f>
        <v>0.93733333333333335</v>
      </c>
    </row>
    <row r="44" spans="1:7" ht="10.35" customHeight="1" x14ac:dyDescent="0.25">
      <c r="A44" s="12" t="s">
        <v>11</v>
      </c>
      <c r="B44" s="30"/>
      <c r="C44" s="17">
        <v>312</v>
      </c>
      <c r="D44" s="16">
        <v>703</v>
      </c>
      <c r="E44" s="15">
        <v>750</v>
      </c>
      <c r="F44" s="14">
        <f>D44-E44</f>
        <v>-47</v>
      </c>
      <c r="G44" s="13">
        <f>IF(F44&gt;0,1,D44/E44)</f>
        <v>0.93733333333333335</v>
      </c>
    </row>
    <row r="45" spans="1:7" ht="10.35" customHeight="1" x14ac:dyDescent="0.25">
      <c r="A45" s="12" t="s">
        <v>11</v>
      </c>
      <c r="B45" s="30"/>
      <c r="C45" s="17">
        <v>313</v>
      </c>
      <c r="D45" s="16">
        <v>703</v>
      </c>
      <c r="E45" s="15">
        <v>750</v>
      </c>
      <c r="F45" s="14">
        <f>D45-E45</f>
        <v>-47</v>
      </c>
      <c r="G45" s="13">
        <f>IF(F45&gt;0,1,D45/E45)</f>
        <v>0.93733333333333335</v>
      </c>
    </row>
    <row r="46" spans="1:7" ht="10.35" customHeight="1" x14ac:dyDescent="0.25">
      <c r="A46" s="12" t="s">
        <v>11</v>
      </c>
      <c r="B46" s="30"/>
      <c r="C46" s="17">
        <v>314</v>
      </c>
      <c r="D46" s="16">
        <v>703</v>
      </c>
      <c r="E46" s="15">
        <v>750</v>
      </c>
      <c r="F46" s="14">
        <f>D46-E46</f>
        <v>-47</v>
      </c>
      <c r="G46" s="13">
        <f>IF(F46&gt;0,1,D46/E46)</f>
        <v>0.93733333333333335</v>
      </c>
    </row>
    <row r="47" spans="1:7" ht="10.35" customHeight="1" x14ac:dyDescent="0.25">
      <c r="A47" s="12" t="s">
        <v>11</v>
      </c>
      <c r="B47" s="30"/>
      <c r="C47" s="17">
        <v>315</v>
      </c>
      <c r="D47" s="16">
        <v>703</v>
      </c>
      <c r="E47" s="15">
        <v>750</v>
      </c>
      <c r="F47" s="14">
        <f>D47-E47</f>
        <v>-47</v>
      </c>
      <c r="G47" s="13">
        <f>IF(F47&gt;0,1,D47/E47)</f>
        <v>0.93733333333333335</v>
      </c>
    </row>
    <row r="48" spans="1:7" ht="10.35" customHeight="1" x14ac:dyDescent="0.25">
      <c r="A48" s="12" t="s">
        <v>11</v>
      </c>
      <c r="B48" s="30"/>
      <c r="C48" s="17">
        <v>316</v>
      </c>
      <c r="D48" s="16">
        <v>703</v>
      </c>
      <c r="E48" s="15">
        <v>750</v>
      </c>
      <c r="F48" s="14">
        <f>D48-E48</f>
        <v>-47</v>
      </c>
      <c r="G48" s="13">
        <f>IF(F48&gt;0,1,D48/E48)</f>
        <v>0.93733333333333335</v>
      </c>
    </row>
    <row r="49" spans="1:7" ht="10.35" customHeight="1" thickBot="1" x14ac:dyDescent="0.3">
      <c r="A49" s="12" t="s">
        <v>11</v>
      </c>
      <c r="B49" s="29"/>
      <c r="C49" s="10">
        <v>319</v>
      </c>
      <c r="D49" s="9">
        <v>693</v>
      </c>
      <c r="E49" s="8">
        <v>750</v>
      </c>
      <c r="F49" s="7">
        <f>D49-E49</f>
        <v>-57</v>
      </c>
      <c r="G49" s="6">
        <f>IF(F49&gt;0,1,D49/E49)</f>
        <v>0.92400000000000004</v>
      </c>
    </row>
    <row r="50" spans="1:7" ht="15.75" thickBot="1" x14ac:dyDescent="0.3">
      <c r="A50" s="3"/>
      <c r="B50" s="3"/>
      <c r="C50" s="28" t="s">
        <v>10</v>
      </c>
      <c r="D50" s="5"/>
      <c r="E50" s="5"/>
      <c r="F50" s="5"/>
      <c r="G50" s="4">
        <f>AVERAGE(G11:G49)</f>
        <v>0.94772649572649648</v>
      </c>
    </row>
    <row r="51" spans="1:7" x14ac:dyDescent="0.25">
      <c r="A51" s="27"/>
      <c r="B51" s="27"/>
      <c r="C51" s="26"/>
      <c r="D51" s="26"/>
      <c r="E51" s="25"/>
      <c r="F51" s="25"/>
      <c r="G51" s="25"/>
    </row>
    <row r="52" spans="1:7" ht="3.75" customHeight="1" x14ac:dyDescent="0.25">
      <c r="A52" s="23"/>
      <c r="B52" s="24"/>
      <c r="C52" s="23"/>
      <c r="D52" s="23"/>
      <c r="E52" s="23"/>
      <c r="F52" s="23"/>
      <c r="G52" s="23"/>
    </row>
    <row r="53" spans="1:7" x14ac:dyDescent="0.25">
      <c r="A53" s="22" t="s">
        <v>9</v>
      </c>
      <c r="B53" s="21"/>
      <c r="C53" s="20"/>
      <c r="D53" s="19"/>
      <c r="E53" s="19"/>
      <c r="F53" s="19"/>
      <c r="G53" s="18"/>
    </row>
    <row r="54" spans="1:7" ht="10.35" customHeight="1" x14ac:dyDescent="0.25">
      <c r="A54" s="12" t="s">
        <v>8</v>
      </c>
      <c r="B54" s="11"/>
      <c r="C54" s="17" t="s">
        <v>2</v>
      </c>
      <c r="D54" s="16">
        <v>8569</v>
      </c>
      <c r="E54" s="15">
        <v>8000</v>
      </c>
      <c r="F54" s="14">
        <f>D54-E54</f>
        <v>569</v>
      </c>
      <c r="G54" s="13">
        <f>IF(F54&gt;0,1,D54/E54)</f>
        <v>1</v>
      </c>
    </row>
    <row r="55" spans="1:7" ht="10.35" customHeight="1" x14ac:dyDescent="0.25">
      <c r="A55" s="12" t="s">
        <v>7</v>
      </c>
      <c r="B55" s="11"/>
      <c r="C55" s="17" t="s">
        <v>2</v>
      </c>
      <c r="D55" s="16">
        <v>2741</v>
      </c>
      <c r="E55" s="15">
        <v>10075</v>
      </c>
      <c r="F55" s="14">
        <f>D55-E55</f>
        <v>-7334</v>
      </c>
      <c r="G55" s="13">
        <f>IF(F55&gt;0,1,D55/E55)</f>
        <v>0.27205955334987592</v>
      </c>
    </row>
    <row r="56" spans="1:7" ht="10.35" customHeight="1" x14ac:dyDescent="0.25">
      <c r="A56" s="12" t="s">
        <v>6</v>
      </c>
      <c r="B56" s="11"/>
      <c r="C56" s="17" t="s">
        <v>2</v>
      </c>
      <c r="D56" s="16">
        <v>18179</v>
      </c>
      <c r="E56" s="15">
        <v>21100</v>
      </c>
      <c r="F56" s="14">
        <f>D56-E56</f>
        <v>-2921</v>
      </c>
      <c r="G56" s="13">
        <f>IF(F56&gt;0,1,D56/E56)</f>
        <v>0.86156398104265408</v>
      </c>
    </row>
    <row r="57" spans="1:7" ht="10.35" customHeight="1" x14ac:dyDescent="0.25">
      <c r="A57" s="12" t="s">
        <v>5</v>
      </c>
      <c r="B57" s="11"/>
      <c r="C57" s="17" t="s">
        <v>2</v>
      </c>
      <c r="D57" s="16">
        <v>5108</v>
      </c>
      <c r="E57" s="15">
        <v>5750</v>
      </c>
      <c r="F57" s="14">
        <f>D57-E57</f>
        <v>-642</v>
      </c>
      <c r="G57" s="13">
        <f>IF(F57&gt;0,1,D57/E57)</f>
        <v>0.8883478260869565</v>
      </c>
    </row>
    <row r="58" spans="1:7" ht="10.35" customHeight="1" x14ac:dyDescent="0.25">
      <c r="A58" s="12" t="s">
        <v>4</v>
      </c>
      <c r="B58" s="11"/>
      <c r="C58" s="17" t="s">
        <v>2</v>
      </c>
      <c r="D58" s="16">
        <v>2161</v>
      </c>
      <c r="E58" s="15">
        <v>1400</v>
      </c>
      <c r="F58" s="14">
        <f>D58-E58</f>
        <v>761</v>
      </c>
      <c r="G58" s="13">
        <f>IF(F58&gt;0,1,D58/E58)</f>
        <v>1</v>
      </c>
    </row>
    <row r="59" spans="1:7" ht="10.35" customHeight="1" thickBot="1" x14ac:dyDescent="0.3">
      <c r="A59" s="12" t="s">
        <v>3</v>
      </c>
      <c r="B59" s="11"/>
      <c r="C59" s="10" t="s">
        <v>2</v>
      </c>
      <c r="D59" s="9">
        <v>1830</v>
      </c>
      <c r="E59" s="8">
        <v>3100</v>
      </c>
      <c r="F59" s="7">
        <f>D59-E59</f>
        <v>-1270</v>
      </c>
      <c r="G59" s="6">
        <f>IF(F59&gt;0,1,D59/E59)</f>
        <v>0.5903225806451613</v>
      </c>
    </row>
    <row r="60" spans="1:7" ht="15.75" thickBot="1" x14ac:dyDescent="0.3">
      <c r="A60" s="3"/>
      <c r="B60" s="3"/>
      <c r="C60" s="5" t="s">
        <v>1</v>
      </c>
      <c r="D60" s="5"/>
      <c r="E60" s="5"/>
      <c r="F60" s="5"/>
      <c r="G60" s="4">
        <f>AVERAGE(G54:G59)</f>
        <v>0.76871565685410792</v>
      </c>
    </row>
    <row r="61" spans="1:7" ht="15.75" thickBot="1" x14ac:dyDescent="0.3">
      <c r="A61" s="3"/>
      <c r="B61" s="3"/>
      <c r="C61" s="3"/>
      <c r="D61" s="3"/>
      <c r="E61" s="3"/>
      <c r="F61" s="3"/>
      <c r="G61" s="3"/>
    </row>
    <row r="62" spans="1:7" ht="15.75" thickBot="1" x14ac:dyDescent="0.3">
      <c r="A62" s="3"/>
      <c r="B62" s="3"/>
      <c r="C62" s="2" t="s">
        <v>0</v>
      </c>
      <c r="D62" s="2"/>
      <c r="E62" s="2"/>
      <c r="F62" s="2"/>
      <c r="G62" s="1">
        <f>AVERAGE(G60,G50)</f>
        <v>0.8582210762903022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60:F60"/>
    <mergeCell ref="C62:F62"/>
    <mergeCell ref="A52:B52"/>
    <mergeCell ref="C52:G52"/>
    <mergeCell ref="C9:G9"/>
    <mergeCell ref="B12:B48"/>
    <mergeCell ref="C50:F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2013-02-08T15:52:05Z</dcterms:created>
  <dcterms:modified xsi:type="dcterms:W3CDTF">2013-02-08T15:52:31Z</dcterms:modified>
</cp:coreProperties>
</file>