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 activeTab="1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concurrentCalc="0"/>
</workbook>
</file>

<file path=xl/calcChain.xml><?xml version="1.0" encoding="utf-8"?>
<calcChain xmlns="http://schemas.openxmlformats.org/spreadsheetml/2006/main">
  <c r="C36" i="2" l="1"/>
  <c r="C34" i="2"/>
  <c r="C30" i="2"/>
  <c r="C32" i="2"/>
  <c r="C25" i="2"/>
  <c r="C14" i="2"/>
  <c r="C12" i="2"/>
  <c r="C10" i="2"/>
  <c r="C8" i="2"/>
  <c r="C4" i="2"/>
  <c r="C1" i="2"/>
  <c r="C2" i="1"/>
  <c r="C4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50" i="1"/>
  <c r="G50" i="1"/>
  <c r="F51" i="1"/>
  <c r="G51" i="1"/>
  <c r="F52" i="1"/>
  <c r="G52" i="1"/>
  <c r="F53" i="1"/>
  <c r="G53" i="1"/>
  <c r="F54" i="1"/>
  <c r="G54" i="1"/>
  <c r="F55" i="1"/>
  <c r="G55" i="1"/>
  <c r="G56" i="1"/>
  <c r="G58" i="1"/>
  <c r="G46" i="1"/>
</calcChain>
</file>

<file path=xl/sharedStrings.xml><?xml version="1.0" encoding="utf-8"?>
<sst xmlns="http://schemas.openxmlformats.org/spreadsheetml/2006/main" count="88" uniqueCount="47">
  <si>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</si>
  <si>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</si>
  <si>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</si>
  <si>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</si>
  <si>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</si>
  <si>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Small Group Instruction</t>
  </si>
  <si>
    <t>Phys. Ed.</t>
  </si>
  <si>
    <t xml:space="preserve">Media Center </t>
  </si>
  <si>
    <t>Food Services</t>
  </si>
  <si>
    <t>Specialized  Spaces:</t>
  </si>
  <si>
    <t xml:space="preserve">Classroom Adequacy % Score =  </t>
  </si>
  <si>
    <t>General Classroom (Grades 6-8)</t>
  </si>
  <si>
    <t>General Classroom (Grades 4-5)</t>
  </si>
  <si>
    <t>General Classroom (Grades 1-3)</t>
  </si>
  <si>
    <t>TCU-2</t>
  </si>
  <si>
    <t>General Classroom</t>
  </si>
  <si>
    <t>TCU-1</t>
  </si>
  <si>
    <t>Kindergarten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</si>
  <si>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</si>
  <si>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</si>
  <si>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</si>
  <si>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</si>
  <si>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</si>
  <si>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</si>
  <si>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</si>
  <si>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</si>
  <si>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</si>
  <si>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</si>
  <si>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</si>
  <si>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</si>
  <si>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</si>
  <si>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</si>
  <si>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</si>
  <si>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B + 4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</si>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</sst>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  <xf numFmtId="0" fontId="7" fillId="0" borderId="0"/>
  </cellStyleXfs>
  <cellXfs count="83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4" fillId="0" borderId="6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9" fontId="4" fillId="0" borderId="8" xfId="3" applyFont="1" applyBorder="1" applyAlignment="1">
      <alignment horizontal="right" vertical="center"/>
    </xf>
    <xf numFmtId="164" fontId="4" fillId="0" borderId="9" xfId="4" applyNumberFormat="1" applyFont="1" applyBorder="1" applyAlignment="1">
      <alignment horizontal="right" vertical="center"/>
    </xf>
    <xf numFmtId="0" fontId="4" fillId="0" borderId="9" xfId="4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/>
    </xf>
    <xf numFmtId="0" fontId="3" fillId="0" borderId="11" xfId="4" applyBorder="1" applyAlignment="1">
      <alignment horizontal="left" vertical="center"/>
    </xf>
    <xf numFmtId="0" fontId="3" fillId="0" borderId="12" xfId="4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5" fillId="0" borderId="14" xfId="4" applyFont="1" applyBorder="1" applyAlignment="1">
      <alignment horizontal="left" vertical="center"/>
    </xf>
    <xf numFmtId="0" fontId="6" fillId="0" borderId="17" xfId="4" applyFont="1" applyBorder="1" applyAlignment="1">
      <alignment horizontal="left" vertical="center"/>
    </xf>
    <xf numFmtId="0" fontId="3" fillId="0" borderId="17" xfId="4" applyBorder="1" applyAlignment="1">
      <alignment horizontal="left" vertical="center"/>
    </xf>
    <xf numFmtId="0" fontId="4" fillId="0" borderId="17" xfId="4" applyFont="1" applyBorder="1" applyAlignment="1">
      <alignment horizontal="left" vertical="center"/>
    </xf>
    <xf numFmtId="9" fontId="4" fillId="0" borderId="21" xfId="3" applyFont="1" applyBorder="1" applyAlignment="1">
      <alignment horizontal="right" vertical="center"/>
    </xf>
    <xf numFmtId="164" fontId="4" fillId="0" borderId="21" xfId="4" applyNumberFormat="1" applyFont="1" applyBorder="1" applyAlignment="1">
      <alignment horizontal="right" vertical="center"/>
    </xf>
    <xf numFmtId="0" fontId="4" fillId="0" borderId="21" xfId="4" applyFont="1" applyBorder="1" applyAlignment="1">
      <alignment horizontal="right" vertical="center"/>
    </xf>
    <xf numFmtId="0" fontId="8" fillId="0" borderId="21" xfId="5" applyFont="1" applyBorder="1" applyAlignment="1">
      <alignment vertical="center"/>
    </xf>
    <xf numFmtId="0" fontId="8" fillId="0" borderId="21" xfId="5" applyFont="1" applyBorder="1" applyAlignment="1">
      <alignment horizontal="center" vertical="center"/>
    </xf>
    <xf numFmtId="0" fontId="8" fillId="0" borderId="9" xfId="5" applyFont="1" applyBorder="1" applyAlignment="1">
      <alignment vertical="center"/>
    </xf>
    <xf numFmtId="9" fontId="4" fillId="0" borderId="9" xfId="3" applyFont="1" applyBorder="1" applyAlignment="1">
      <alignment horizontal="right" vertical="center"/>
    </xf>
    <xf numFmtId="0" fontId="8" fillId="0" borderId="9" xfId="5" applyFont="1" applyBorder="1" applyAlignment="1">
      <alignment horizontal="center" vertical="center"/>
    </xf>
    <xf numFmtId="0" fontId="3" fillId="0" borderId="22" xfId="4" applyBorder="1" applyAlignment="1">
      <alignment horizontal="left" vertical="center"/>
    </xf>
    <xf numFmtId="0" fontId="3" fillId="0" borderId="8" xfId="4" applyBorder="1" applyAlignment="1">
      <alignment horizontal="right" vertical="center"/>
    </xf>
    <xf numFmtId="0" fontId="3" fillId="0" borderId="9" xfId="4" applyBorder="1" applyAlignment="1">
      <alignment horizontal="right" vertical="center"/>
    </xf>
    <xf numFmtId="0" fontId="3" fillId="0" borderId="9" xfId="4" applyBorder="1" applyAlignment="1">
      <alignment horizontal="left" vertical="center"/>
    </xf>
    <xf numFmtId="0" fontId="3" fillId="0" borderId="9" xfId="4" applyBorder="1" applyAlignment="1">
      <alignment horizontal="center" vertical="center"/>
    </xf>
    <xf numFmtId="0" fontId="5" fillId="0" borderId="9" xfId="4" applyFont="1" applyBorder="1" applyAlignment="1">
      <alignment horizontal="left" vertical="center"/>
    </xf>
    <xf numFmtId="0" fontId="3" fillId="0" borderId="0" xfId="4" applyBorder="1" applyAlignment="1">
      <alignment horizontal="left" vertical="top"/>
    </xf>
    <xf numFmtId="0" fontId="3" fillId="0" borderId="23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3" fillId="0" borderId="0" xfId="4"/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15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15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15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15" xfId="3" applyFont="1" applyBorder="1"/>
    <xf numFmtId="9" fontId="16" fillId="0" borderId="15" xfId="3" applyFont="1" applyBorder="1" applyAlignment="1">
      <alignment horizontal="right"/>
    </xf>
    <xf numFmtId="0" fontId="16" fillId="0" borderId="15" xfId="4" applyFont="1" applyBorder="1" applyAlignment="1">
      <alignment horizontal="right"/>
    </xf>
    <xf numFmtId="0" fontId="10" fillId="0" borderId="0" xfId="6" applyFont="1" applyAlignment="1">
      <alignment horizontal="right"/>
    </xf>
    <xf numFmtId="0" fontId="12" fillId="0" borderId="0" xfId="6" applyFont="1" applyAlignment="1">
      <alignment horizontal="right"/>
    </xf>
    <xf numFmtId="0" fontId="11" fillId="0" borderId="0" xfId="6" applyFont="1" applyAlignment="1">
      <alignment horizontal="left" wrapText="1"/>
    </xf>
    <xf numFmtId="0" fontId="14" fillId="0" borderId="0" xfId="6" applyFont="1" applyAlignment="1">
      <alignment horizontal="right"/>
    </xf>
    <xf numFmtId="0" fontId="13" fillId="0" borderId="0" xfId="6" applyFont="1" applyAlignment="1">
      <alignment horizontal="left"/>
    </xf>
    <xf numFmtId="0" fontId="2" fillId="0" borderId="0" xfId="4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3" fillId="0" borderId="18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6" xfId="4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3" fillId="0" borderId="24" xfId="4" applyBorder="1" applyAlignment="1">
      <alignment horizontal="left" vertical="top"/>
    </xf>
    <xf numFmtId="0" fontId="3" fillId="0" borderId="23" xfId="4" applyBorder="1" applyAlignment="1">
      <alignment horizontal="left" vertical="top"/>
    </xf>
    <xf numFmtId="0" fontId="3" fillId="0" borderId="22" xfId="4" applyBorder="1" applyAlignment="1">
      <alignment horizontal="left" vertical="center"/>
    </xf>
    <xf numFmtId="0" fontId="3" fillId="0" borderId="20" xfId="4" applyBorder="1" applyAlignment="1">
      <alignment horizontal="left" vertical="center"/>
    </xf>
    <xf numFmtId="0" fontId="2" fillId="0" borderId="19" xfId="4" applyFont="1" applyBorder="1" applyAlignment="1">
      <alignment horizontal="right" vertical="center"/>
    </xf>
    <xf numFmtId="0" fontId="4" fillId="0" borderId="9" xfId="4" applyFont="1" applyBorder="1" applyAlignment="1">
      <alignment horizontal="left" vertical="top" wrapText="1"/>
    </xf>
    <xf numFmtId="0" fontId="3" fillId="0" borderId="22" xfId="4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</cellXfs>
  <cellStyles count="9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Normal 4" xfId="8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iver%20Street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 refreshError="1"/>
      <sheetData sheetId="1" refreshError="1">
        <row r="1">
          <cell r="C1" t="str">
            <v>Oliver Street</v>
          </cell>
        </row>
        <row r="5">
          <cell r="C5">
            <v>108</v>
          </cell>
        </row>
        <row r="65">
          <cell r="H65">
            <v>19222500</v>
          </cell>
          <cell r="P65">
            <v>10963412.690934066</v>
          </cell>
          <cell r="Q65">
            <v>0.57034270729270731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workbookViewId="0">
      <selection activeCell="C3" sqref="C3"/>
    </sheetView>
  </sheetViews>
  <sheetFormatPr defaultColWidth="9.140625" defaultRowHeight="15" x14ac:dyDescent="0.25"/>
  <cols>
    <col min="1" max="1" width="38.140625" style="44" customWidth="1"/>
    <col min="2" max="2" width="1.5703125" style="44" customWidth="1"/>
    <col min="3" max="3" width="14.140625" style="44" customWidth="1"/>
    <col min="4" max="4" width="7.42578125" style="44" customWidth="1"/>
    <col min="5" max="5" width="8.7109375" style="44" customWidth="1"/>
    <col min="6" max="6" width="6.7109375" style="44" customWidth="1"/>
    <col min="7" max="10" width="7.28515625" style="44" customWidth="1"/>
    <col min="11" max="11" width="0.5703125" style="44" customWidth="1"/>
    <col min="12" max="12" width="16.5703125" style="44" customWidth="1"/>
    <col min="13" max="16384" width="9.140625" style="44"/>
  </cols>
  <sheetData>
    <row r="1" spans="1:16" s="45" customFormat="1" ht="20.25" customHeight="1" x14ac:dyDescent="0.3">
      <c r="A1" s="64" t="s">
        <v>29</v>
      </c>
      <c r="B1" s="64"/>
      <c r="C1" s="65" t="str">
        <f>'[1]Uniformat FCI'!C1:G1</f>
        <v>Oliver Street</v>
      </c>
      <c r="D1" s="65"/>
      <c r="E1" s="65"/>
      <c r="F1" s="66" t="s">
        <v>31</v>
      </c>
      <c r="G1" s="66"/>
      <c r="H1" s="66"/>
      <c r="I1" s="66"/>
      <c r="J1" s="66"/>
      <c r="K1" s="66"/>
      <c r="L1" s="66"/>
      <c r="M1" s="43"/>
      <c r="N1" s="43"/>
      <c r="O1" s="43"/>
      <c r="P1" s="42"/>
    </row>
    <row r="2" spans="1:16" s="45" customFormat="1" ht="15" customHeight="1" x14ac:dyDescent="0.25">
      <c r="A2" s="63" t="s">
        <v>28</v>
      </c>
      <c r="B2" s="63"/>
      <c r="C2" s="46">
        <v>89294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45" customFormat="1" ht="15" customHeight="1" x14ac:dyDescent="0.25">
      <c r="A3" s="63" t="s">
        <v>32</v>
      </c>
      <c r="B3" s="63"/>
      <c r="C3" s="47" t="s">
        <v>33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5" customFormat="1" ht="15" customHeight="1" x14ac:dyDescent="0.25">
      <c r="A4" s="63" t="s">
        <v>27</v>
      </c>
      <c r="B4" s="63"/>
      <c r="C4" s="48">
        <f>'[1]Uniformat FCI'!C5</f>
        <v>108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s="45" customFormat="1" ht="15" customHeight="1" x14ac:dyDescent="0.25">
      <c r="A5" s="49"/>
      <c r="B5" s="49"/>
      <c r="C5" s="40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s="45" customFormat="1" ht="15" customHeight="1" x14ac:dyDescent="0.25">
      <c r="A6" s="49" t="s">
        <v>34</v>
      </c>
      <c r="B6" s="49"/>
      <c r="C6" s="40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7.5" customHeight="1" x14ac:dyDescent="0.25">
      <c r="A7" s="50"/>
      <c r="B7" s="50"/>
      <c r="C7" s="50"/>
    </row>
    <row r="8" spans="1:16" x14ac:dyDescent="0.25">
      <c r="A8" s="51" t="s">
        <v>35</v>
      </c>
      <c r="B8" s="50"/>
      <c r="C8" s="52">
        <f>'[1]Uniformat FCI'!Q65</f>
        <v>0.57034270729270731</v>
      </c>
    </row>
    <row r="9" spans="1:16" ht="3.75" customHeight="1" x14ac:dyDescent="0.25">
      <c r="A9" s="50"/>
      <c r="B9" s="50"/>
      <c r="C9" s="53"/>
    </row>
    <row r="10" spans="1:16" x14ac:dyDescent="0.25">
      <c r="A10" s="51" t="s">
        <v>36</v>
      </c>
      <c r="B10" s="50"/>
      <c r="C10" s="52" t="str">
        <f>IF(C8&lt;6%,"VERY GOOD",IF(AND(C8&lt;21%,C8&gt;=6%),"GOOD",IF(AND(C8&lt;36%,C8&gt;=21%),"FAIR",IF(AND(C8&lt;51%,C8&gt;=36%),"POOR",IF(C8&gt;50%,"VERY POOR",0)))))</f>
        <v>VERY POOR</v>
      </c>
    </row>
    <row r="11" spans="1:16" ht="3.75" customHeight="1" x14ac:dyDescent="0.25">
      <c r="A11" s="50"/>
      <c r="B11" s="50"/>
      <c r="C11" s="53"/>
    </row>
    <row r="12" spans="1:16" x14ac:dyDescent="0.25">
      <c r="A12" s="51" t="s">
        <v>37</v>
      </c>
      <c r="B12" s="50"/>
      <c r="C12" s="54">
        <f>'[1]Uniformat FCI'!P65</f>
        <v>10963412.690934066</v>
      </c>
    </row>
    <row r="13" spans="1:16" ht="3.75" customHeight="1" x14ac:dyDescent="0.25">
      <c r="A13" s="51"/>
      <c r="B13" s="50"/>
      <c r="C13" s="53"/>
    </row>
    <row r="14" spans="1:16" x14ac:dyDescent="0.25">
      <c r="A14" s="51" t="s">
        <v>38</v>
      </c>
      <c r="B14" s="50"/>
      <c r="C14" s="54">
        <f>'[1]Uniformat FCI'!H65</f>
        <v>19222500</v>
      </c>
    </row>
    <row r="15" spans="1:16" ht="3.75" customHeight="1" x14ac:dyDescent="0.25">
      <c r="A15" s="50"/>
      <c r="B15" s="50"/>
      <c r="C15" s="55"/>
    </row>
    <row r="16" spans="1:16" x14ac:dyDescent="0.25">
      <c r="A16" s="51"/>
      <c r="B16" s="50"/>
      <c r="C16" s="55"/>
    </row>
    <row r="17" spans="1:3" ht="15" customHeight="1" x14ac:dyDescent="0.25">
      <c r="A17" s="56" t="s">
        <v>39</v>
      </c>
      <c r="B17" s="50"/>
      <c r="C17" s="55"/>
    </row>
    <row r="18" spans="1:3" ht="7.5" customHeight="1" x14ac:dyDescent="0.25">
      <c r="A18" s="50"/>
      <c r="B18" s="50"/>
      <c r="C18" s="57"/>
    </row>
    <row r="19" spans="1:3" x14ac:dyDescent="0.25">
      <c r="A19" s="51" t="s">
        <v>40</v>
      </c>
      <c r="B19" s="50"/>
      <c r="C19" s="58">
        <v>905</v>
      </c>
    </row>
    <row r="20" spans="1:3" ht="3.75" customHeight="1" x14ac:dyDescent="0.25">
      <c r="A20" s="50"/>
      <c r="B20" s="50"/>
      <c r="C20" s="55"/>
    </row>
    <row r="21" spans="1:3" x14ac:dyDescent="0.25">
      <c r="A21" s="51" t="s">
        <v>41</v>
      </c>
      <c r="B21" s="50"/>
      <c r="C21" s="58">
        <v>557</v>
      </c>
    </row>
    <row r="22" spans="1:3" ht="3.75" customHeight="1" x14ac:dyDescent="0.25">
      <c r="A22" s="51"/>
      <c r="B22" s="50"/>
      <c r="C22" s="59"/>
    </row>
    <row r="23" spans="1:3" x14ac:dyDescent="0.25">
      <c r="A23" s="51" t="s">
        <v>42</v>
      </c>
      <c r="B23" s="50"/>
      <c r="C23" s="58">
        <v>627</v>
      </c>
    </row>
    <row r="24" spans="1:3" ht="3.75" customHeight="1" x14ac:dyDescent="0.25">
      <c r="A24" s="51"/>
      <c r="B24" s="50"/>
      <c r="C24" s="55"/>
    </row>
    <row r="25" spans="1:3" x14ac:dyDescent="0.25">
      <c r="A25" s="51" t="s">
        <v>43</v>
      </c>
      <c r="B25" s="50"/>
      <c r="C25" s="60">
        <f>C19/C23</f>
        <v>1.4433811802232854</v>
      </c>
    </row>
    <row r="26" spans="1:3" ht="3.75" customHeight="1" x14ac:dyDescent="0.25">
      <c r="A26" s="50"/>
      <c r="B26" s="50"/>
      <c r="C26" s="55"/>
    </row>
    <row r="27" spans="1:3" x14ac:dyDescent="0.25">
      <c r="A27" s="50"/>
      <c r="B27" s="50"/>
      <c r="C27" s="55"/>
    </row>
    <row r="28" spans="1:3" ht="15" customHeight="1" x14ac:dyDescent="0.25">
      <c r="A28" s="56" t="s">
        <v>44</v>
      </c>
      <c r="B28" s="50"/>
      <c r="C28" s="55"/>
    </row>
    <row r="29" spans="1:3" ht="7.5" customHeight="1" x14ac:dyDescent="0.25">
      <c r="A29" s="50"/>
      <c r="B29" s="50"/>
      <c r="C29" s="55"/>
    </row>
    <row r="30" spans="1:3" x14ac:dyDescent="0.25">
      <c r="A30" s="51" t="s">
        <v>10</v>
      </c>
      <c r="B30" s="50"/>
      <c r="C30" s="61">
        <f>'Education Adequecy'!G46</f>
        <v>0.93140549904172187</v>
      </c>
    </row>
    <row r="31" spans="1:3" ht="3.75" customHeight="1" x14ac:dyDescent="0.25">
      <c r="A31" s="50"/>
      <c r="B31" s="50"/>
      <c r="C31" s="55"/>
    </row>
    <row r="32" spans="1:3" x14ac:dyDescent="0.25">
      <c r="A32" s="51" t="s">
        <v>45</v>
      </c>
      <c r="B32" s="50"/>
      <c r="C32" s="62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51"/>
      <c r="B33" s="50"/>
      <c r="C33" s="55"/>
    </row>
    <row r="34" spans="1:3" x14ac:dyDescent="0.25">
      <c r="A34" s="51" t="s">
        <v>1</v>
      </c>
      <c r="B34" s="50"/>
      <c r="C34" s="61">
        <f>'Education Adequecy'!G56</f>
        <v>0.55256783377184104</v>
      </c>
    </row>
    <row r="35" spans="1:3" ht="3.75" customHeight="1" x14ac:dyDescent="0.25">
      <c r="A35" s="50"/>
      <c r="B35" s="50"/>
      <c r="C35" s="55"/>
    </row>
    <row r="36" spans="1:3" x14ac:dyDescent="0.25">
      <c r="A36" s="51" t="s">
        <v>46</v>
      </c>
      <c r="B36" s="50"/>
      <c r="C36" s="62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50"/>
      <c r="B37" s="50"/>
      <c r="C37" s="50"/>
    </row>
    <row r="38" spans="1:3" x14ac:dyDescent="0.25">
      <c r="A38" s="50"/>
      <c r="B38" s="50"/>
      <c r="C38" s="50"/>
    </row>
    <row r="39" spans="1:3" x14ac:dyDescent="0.25">
      <c r="A39" s="50"/>
      <c r="B39" s="50"/>
      <c r="C39" s="50"/>
    </row>
    <row r="40" spans="1:3" x14ac:dyDescent="0.25">
      <c r="A40" s="50"/>
      <c r="B40" s="50"/>
      <c r="C40" s="50"/>
    </row>
    <row r="41" spans="1:3" x14ac:dyDescent="0.25">
      <c r="A41" s="50"/>
      <c r="B41" s="50"/>
      <c r="C41" s="50"/>
    </row>
  </sheetData>
  <mergeCells count="6">
    <mergeCell ref="A4:B4"/>
    <mergeCell ref="A1:B1"/>
    <mergeCell ref="C1:E1"/>
    <mergeCell ref="F1:L1"/>
    <mergeCell ref="A2:B2"/>
    <mergeCell ref="A3:B3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>
      <selection activeCell="C4" sqref="C4"/>
    </sheetView>
  </sheetViews>
  <sheetFormatPr defaultRowHeight="15" x14ac:dyDescent="0.25"/>
  <cols>
    <col min="1" max="1" width="33" bestFit="1" customWidth="1"/>
    <col min="2" max="2" width="0.7109375" customWidth="1"/>
    <col min="10" max="10" width="9.140625" customWidth="1"/>
  </cols>
  <sheetData>
    <row r="1" spans="1:11" ht="18" x14ac:dyDescent="0.25">
      <c r="A1" s="67" t="s">
        <v>30</v>
      </c>
      <c r="B1" s="67"/>
      <c r="C1" s="67"/>
      <c r="D1" s="67"/>
      <c r="E1" s="67"/>
      <c r="F1" s="67"/>
      <c r="G1" s="67"/>
      <c r="H1" s="44"/>
      <c r="I1" s="44"/>
      <c r="J1" s="44"/>
      <c r="K1" s="44"/>
    </row>
    <row r="2" spans="1:11" ht="18" x14ac:dyDescent="0.25">
      <c r="A2" s="64" t="s">
        <v>29</v>
      </c>
      <c r="B2" s="64"/>
      <c r="C2" s="65" t="str">
        <f>'[1]Uniformat FCI'!C1:G1</f>
        <v>Oliver Street</v>
      </c>
      <c r="D2" s="65"/>
      <c r="E2" s="65"/>
      <c r="F2" s="65"/>
      <c r="G2" s="65"/>
      <c r="H2" s="43"/>
      <c r="I2" s="43"/>
      <c r="J2" s="43"/>
      <c r="K2" s="42"/>
    </row>
    <row r="3" spans="1:11" x14ac:dyDescent="0.25">
      <c r="A3" s="63" t="s">
        <v>28</v>
      </c>
      <c r="B3" s="63"/>
      <c r="C3" s="41">
        <v>89294</v>
      </c>
      <c r="D3" s="39"/>
      <c r="E3" s="39"/>
      <c r="F3" s="39"/>
      <c r="G3" s="39"/>
      <c r="H3" s="39"/>
      <c r="I3" s="39"/>
      <c r="J3" s="39"/>
      <c r="K3" s="39"/>
    </row>
    <row r="4" spans="1:11" x14ac:dyDescent="0.25">
      <c r="A4" s="63" t="s">
        <v>27</v>
      </c>
      <c r="B4" s="63"/>
      <c r="C4" s="40">
        <f>'[1]Uniformat FCI'!C5</f>
        <v>108</v>
      </c>
      <c r="D4" s="39"/>
      <c r="E4" s="39"/>
      <c r="F4" s="39"/>
      <c r="G4" s="39"/>
      <c r="H4" s="39"/>
      <c r="I4" s="39"/>
      <c r="J4" s="39"/>
      <c r="K4" s="39"/>
    </row>
    <row r="7" spans="1:11" x14ac:dyDescent="0.25">
      <c r="A7" s="79" t="s">
        <v>24</v>
      </c>
      <c r="B7" s="80"/>
      <c r="C7" s="79" t="s">
        <v>26</v>
      </c>
      <c r="D7" s="81" t="s">
        <v>25</v>
      </c>
      <c r="E7" s="81"/>
      <c r="F7" s="81"/>
      <c r="G7" s="82"/>
    </row>
    <row r="8" spans="1:11" ht="16.5" x14ac:dyDescent="0.25">
      <c r="A8" s="79" t="s">
        <v>24</v>
      </c>
      <c r="B8" s="80"/>
      <c r="C8" s="79" t="s">
        <v>23</v>
      </c>
      <c r="D8" s="38" t="s">
        <v>22</v>
      </c>
      <c r="E8" s="38" t="s">
        <v>21</v>
      </c>
      <c r="F8" s="38" t="s">
        <v>20</v>
      </c>
      <c r="G8" s="37" t="s">
        <v>19</v>
      </c>
    </row>
    <row r="9" spans="1:11" ht="3" customHeight="1" x14ac:dyDescent="0.25">
      <c r="A9" s="36"/>
      <c r="B9" s="35"/>
      <c r="C9" s="74"/>
      <c r="D9" s="75"/>
      <c r="E9" s="75"/>
      <c r="F9" s="75"/>
      <c r="G9" s="75"/>
    </row>
    <row r="10" spans="1:11" x14ac:dyDescent="0.25">
      <c r="A10" s="34" t="s">
        <v>18</v>
      </c>
      <c r="B10" s="29"/>
      <c r="C10" s="33"/>
      <c r="D10" s="32"/>
      <c r="E10" s="31"/>
      <c r="F10" s="31"/>
      <c r="G10" s="30"/>
    </row>
    <row r="11" spans="1:11" ht="10.35" customHeight="1" x14ac:dyDescent="0.25">
      <c r="A11" s="26" t="s">
        <v>17</v>
      </c>
      <c r="B11" s="29"/>
      <c r="C11" s="28">
        <v>105</v>
      </c>
      <c r="D11" s="26">
        <v>837</v>
      </c>
      <c r="E11" s="12">
        <v>950</v>
      </c>
      <c r="F11" s="11">
        <f t="shared" ref="F11:F45" si="0">D11-E11</f>
        <v>-113</v>
      </c>
      <c r="G11" s="27">
        <f t="shared" ref="G11:G45" si="1">IF(F11&gt;0,1,D11/E11)</f>
        <v>0.88105263157894742</v>
      </c>
    </row>
    <row r="12" spans="1:11" ht="10.35" customHeight="1" x14ac:dyDescent="0.25">
      <c r="A12" s="26" t="s">
        <v>17</v>
      </c>
      <c r="B12" s="76"/>
      <c r="C12" s="28">
        <v>106</v>
      </c>
      <c r="D12" s="26">
        <v>562</v>
      </c>
      <c r="E12" s="12">
        <v>950</v>
      </c>
      <c r="F12" s="11">
        <f t="shared" si="0"/>
        <v>-388</v>
      </c>
      <c r="G12" s="27">
        <f t="shared" si="1"/>
        <v>0.59157894736842109</v>
      </c>
    </row>
    <row r="13" spans="1:11" ht="10.35" customHeight="1" x14ac:dyDescent="0.25">
      <c r="A13" s="26" t="s">
        <v>17</v>
      </c>
      <c r="B13" s="76"/>
      <c r="C13" s="28">
        <v>125</v>
      </c>
      <c r="D13" s="26">
        <v>443</v>
      </c>
      <c r="E13" s="12">
        <v>950</v>
      </c>
      <c r="F13" s="11">
        <f t="shared" si="0"/>
        <v>-507</v>
      </c>
      <c r="G13" s="27">
        <f t="shared" si="1"/>
        <v>0.46631578947368418</v>
      </c>
    </row>
    <row r="14" spans="1:11" ht="10.35" customHeight="1" x14ac:dyDescent="0.25">
      <c r="A14" s="26" t="s">
        <v>17</v>
      </c>
      <c r="B14" s="76"/>
      <c r="C14" s="28">
        <v>127</v>
      </c>
      <c r="D14" s="26">
        <v>969</v>
      </c>
      <c r="E14" s="12">
        <v>950</v>
      </c>
      <c r="F14" s="11">
        <f t="shared" si="0"/>
        <v>19</v>
      </c>
      <c r="G14" s="27">
        <f t="shared" si="1"/>
        <v>1</v>
      </c>
    </row>
    <row r="15" spans="1:11" ht="10.35" customHeight="1" x14ac:dyDescent="0.25">
      <c r="A15" s="26" t="s">
        <v>15</v>
      </c>
      <c r="B15" s="76"/>
      <c r="C15" s="28">
        <v>301</v>
      </c>
      <c r="D15" s="26">
        <v>813</v>
      </c>
      <c r="E15" s="12">
        <v>900</v>
      </c>
      <c r="F15" s="11">
        <f t="shared" si="0"/>
        <v>-87</v>
      </c>
      <c r="G15" s="27">
        <f t="shared" si="1"/>
        <v>0.90333333333333332</v>
      </c>
    </row>
    <row r="16" spans="1:11" ht="10.35" customHeight="1" x14ac:dyDescent="0.25">
      <c r="A16" s="26" t="s">
        <v>15</v>
      </c>
      <c r="B16" s="76"/>
      <c r="C16" s="28">
        <v>406</v>
      </c>
      <c r="D16" s="26">
        <v>815</v>
      </c>
      <c r="E16" s="12">
        <v>900</v>
      </c>
      <c r="F16" s="11">
        <f t="shared" si="0"/>
        <v>-85</v>
      </c>
      <c r="G16" s="27">
        <f t="shared" si="1"/>
        <v>0.90555555555555556</v>
      </c>
    </row>
    <row r="17" spans="1:7" ht="10.35" customHeight="1" x14ac:dyDescent="0.25">
      <c r="A17" s="26" t="s">
        <v>15</v>
      </c>
      <c r="B17" s="76"/>
      <c r="C17" s="28" t="s">
        <v>16</v>
      </c>
      <c r="D17" s="26">
        <v>650</v>
      </c>
      <c r="E17" s="12">
        <v>900</v>
      </c>
      <c r="F17" s="11">
        <f t="shared" si="0"/>
        <v>-250</v>
      </c>
      <c r="G17" s="27">
        <f t="shared" si="1"/>
        <v>0.72222222222222221</v>
      </c>
    </row>
    <row r="18" spans="1:7" ht="10.35" customHeight="1" x14ac:dyDescent="0.25">
      <c r="A18" s="26" t="s">
        <v>15</v>
      </c>
      <c r="B18" s="76"/>
      <c r="C18" s="28" t="s">
        <v>14</v>
      </c>
      <c r="D18" s="26">
        <v>650</v>
      </c>
      <c r="E18" s="12">
        <v>900</v>
      </c>
      <c r="F18" s="11">
        <f t="shared" si="0"/>
        <v>-250</v>
      </c>
      <c r="G18" s="27">
        <f t="shared" si="1"/>
        <v>0.72222222222222221</v>
      </c>
    </row>
    <row r="19" spans="1:7" ht="10.35" customHeight="1" x14ac:dyDescent="0.25">
      <c r="A19" s="26" t="s">
        <v>13</v>
      </c>
      <c r="B19" s="76"/>
      <c r="C19" s="28">
        <v>321</v>
      </c>
      <c r="D19" s="26">
        <v>818</v>
      </c>
      <c r="E19" s="12">
        <v>850</v>
      </c>
      <c r="F19" s="11">
        <f t="shared" si="0"/>
        <v>-32</v>
      </c>
      <c r="G19" s="27">
        <f t="shared" si="1"/>
        <v>0.96235294117647063</v>
      </c>
    </row>
    <row r="20" spans="1:7" ht="10.35" customHeight="1" x14ac:dyDescent="0.25">
      <c r="A20" s="26" t="s">
        <v>13</v>
      </c>
      <c r="B20" s="76"/>
      <c r="C20" s="28">
        <v>322</v>
      </c>
      <c r="D20" s="26">
        <v>827</v>
      </c>
      <c r="E20" s="12">
        <v>850</v>
      </c>
      <c r="F20" s="11">
        <f t="shared" si="0"/>
        <v>-23</v>
      </c>
      <c r="G20" s="27">
        <f t="shared" si="1"/>
        <v>0.9729411764705882</v>
      </c>
    </row>
    <row r="21" spans="1:7" ht="10.35" customHeight="1" x14ac:dyDescent="0.25">
      <c r="A21" s="26" t="s">
        <v>13</v>
      </c>
      <c r="B21" s="76"/>
      <c r="C21" s="28">
        <v>323</v>
      </c>
      <c r="D21" s="26">
        <v>809</v>
      </c>
      <c r="E21" s="12">
        <v>850</v>
      </c>
      <c r="F21" s="11">
        <f t="shared" si="0"/>
        <v>-41</v>
      </c>
      <c r="G21" s="27">
        <f t="shared" si="1"/>
        <v>0.95176470588235296</v>
      </c>
    </row>
    <row r="22" spans="1:7" ht="10.35" customHeight="1" x14ac:dyDescent="0.25">
      <c r="A22" s="26" t="s">
        <v>13</v>
      </c>
      <c r="B22" s="76"/>
      <c r="C22" s="28">
        <v>324</v>
      </c>
      <c r="D22" s="26">
        <v>810</v>
      </c>
      <c r="E22" s="12">
        <v>850</v>
      </c>
      <c r="F22" s="11">
        <f t="shared" si="0"/>
        <v>-40</v>
      </c>
      <c r="G22" s="27">
        <f t="shared" si="1"/>
        <v>0.95294117647058818</v>
      </c>
    </row>
    <row r="23" spans="1:7" ht="10.35" customHeight="1" x14ac:dyDescent="0.25">
      <c r="A23" s="26" t="s">
        <v>13</v>
      </c>
      <c r="B23" s="76"/>
      <c r="C23" s="28">
        <v>401</v>
      </c>
      <c r="D23" s="26">
        <v>801</v>
      </c>
      <c r="E23" s="12">
        <v>850</v>
      </c>
      <c r="F23" s="11">
        <f t="shared" si="0"/>
        <v>-49</v>
      </c>
      <c r="G23" s="27">
        <f t="shared" si="1"/>
        <v>0.94235294117647062</v>
      </c>
    </row>
    <row r="24" spans="1:7" ht="10.35" customHeight="1" x14ac:dyDescent="0.25">
      <c r="A24" s="26" t="s">
        <v>13</v>
      </c>
      <c r="B24" s="76"/>
      <c r="C24" s="28">
        <v>402</v>
      </c>
      <c r="D24" s="26">
        <v>804</v>
      </c>
      <c r="E24" s="12">
        <v>850</v>
      </c>
      <c r="F24" s="11">
        <f t="shared" si="0"/>
        <v>-46</v>
      </c>
      <c r="G24" s="27">
        <f t="shared" si="1"/>
        <v>0.94588235294117651</v>
      </c>
    </row>
    <row r="25" spans="1:7" ht="10.35" customHeight="1" x14ac:dyDescent="0.25">
      <c r="A25" s="26" t="s">
        <v>13</v>
      </c>
      <c r="B25" s="76"/>
      <c r="C25" s="28">
        <v>404</v>
      </c>
      <c r="D25" s="26">
        <v>798</v>
      </c>
      <c r="E25" s="12">
        <v>850</v>
      </c>
      <c r="F25" s="11">
        <f t="shared" si="0"/>
        <v>-52</v>
      </c>
      <c r="G25" s="27">
        <f t="shared" si="1"/>
        <v>0.93882352941176472</v>
      </c>
    </row>
    <row r="26" spans="1:7" ht="10.35" customHeight="1" x14ac:dyDescent="0.25">
      <c r="A26" s="26" t="s">
        <v>13</v>
      </c>
      <c r="B26" s="76"/>
      <c r="C26" s="28">
        <v>405</v>
      </c>
      <c r="D26" s="26">
        <v>818</v>
      </c>
      <c r="E26" s="12">
        <v>850</v>
      </c>
      <c r="F26" s="11">
        <f t="shared" si="0"/>
        <v>-32</v>
      </c>
      <c r="G26" s="27">
        <f t="shared" si="1"/>
        <v>0.96235294117647063</v>
      </c>
    </row>
    <row r="27" spans="1:7" ht="10.35" customHeight="1" x14ac:dyDescent="0.25">
      <c r="A27" s="26" t="s">
        <v>13</v>
      </c>
      <c r="B27" s="76"/>
      <c r="C27" s="28">
        <v>410</v>
      </c>
      <c r="D27" s="26">
        <v>758</v>
      </c>
      <c r="E27" s="12">
        <v>850</v>
      </c>
      <c r="F27" s="11">
        <f t="shared" si="0"/>
        <v>-92</v>
      </c>
      <c r="G27" s="27">
        <f t="shared" si="1"/>
        <v>0.8917647058823529</v>
      </c>
    </row>
    <row r="28" spans="1:7" ht="10.35" customHeight="1" x14ac:dyDescent="0.25">
      <c r="A28" s="26" t="s">
        <v>13</v>
      </c>
      <c r="B28" s="76"/>
      <c r="C28" s="28">
        <v>411</v>
      </c>
      <c r="D28" s="26">
        <v>806</v>
      </c>
      <c r="E28" s="12">
        <v>850</v>
      </c>
      <c r="F28" s="11">
        <f t="shared" si="0"/>
        <v>-44</v>
      </c>
      <c r="G28" s="27">
        <f t="shared" si="1"/>
        <v>0.94823529411764707</v>
      </c>
    </row>
    <row r="29" spans="1:7" ht="10.35" customHeight="1" x14ac:dyDescent="0.25">
      <c r="A29" s="26" t="s">
        <v>12</v>
      </c>
      <c r="B29" s="76"/>
      <c r="C29" s="28">
        <v>302</v>
      </c>
      <c r="D29" s="26">
        <v>819</v>
      </c>
      <c r="E29" s="12">
        <v>800</v>
      </c>
      <c r="F29" s="11">
        <f t="shared" si="0"/>
        <v>19</v>
      </c>
      <c r="G29" s="27">
        <f t="shared" si="1"/>
        <v>1</v>
      </c>
    </row>
    <row r="30" spans="1:7" ht="10.35" customHeight="1" x14ac:dyDescent="0.25">
      <c r="A30" s="26" t="s">
        <v>12</v>
      </c>
      <c r="B30" s="76"/>
      <c r="C30" s="28">
        <v>304</v>
      </c>
      <c r="D30" s="26">
        <v>817</v>
      </c>
      <c r="E30" s="12">
        <v>800</v>
      </c>
      <c r="F30" s="11">
        <f t="shared" si="0"/>
        <v>17</v>
      </c>
      <c r="G30" s="27">
        <f t="shared" si="1"/>
        <v>1</v>
      </c>
    </row>
    <row r="31" spans="1:7" ht="10.35" customHeight="1" x14ac:dyDescent="0.25">
      <c r="A31" s="26" t="s">
        <v>12</v>
      </c>
      <c r="B31" s="76"/>
      <c r="C31" s="28">
        <v>305</v>
      </c>
      <c r="D31" s="26">
        <v>824</v>
      </c>
      <c r="E31" s="12">
        <v>800</v>
      </c>
      <c r="F31" s="11">
        <f t="shared" si="0"/>
        <v>24</v>
      </c>
      <c r="G31" s="27">
        <f t="shared" si="1"/>
        <v>1</v>
      </c>
    </row>
    <row r="32" spans="1:7" ht="10.35" customHeight="1" x14ac:dyDescent="0.25">
      <c r="A32" s="26" t="s">
        <v>12</v>
      </c>
      <c r="B32" s="76"/>
      <c r="C32" s="28">
        <v>306</v>
      </c>
      <c r="D32" s="26">
        <v>827</v>
      </c>
      <c r="E32" s="12">
        <v>800</v>
      </c>
      <c r="F32" s="11">
        <f t="shared" si="0"/>
        <v>27</v>
      </c>
      <c r="G32" s="27">
        <f t="shared" si="1"/>
        <v>1</v>
      </c>
    </row>
    <row r="33" spans="1:7" ht="10.35" customHeight="1" x14ac:dyDescent="0.25">
      <c r="A33" s="26" t="s">
        <v>12</v>
      </c>
      <c r="B33" s="76"/>
      <c r="C33" s="28">
        <v>311</v>
      </c>
      <c r="D33" s="26">
        <v>832</v>
      </c>
      <c r="E33" s="12">
        <v>800</v>
      </c>
      <c r="F33" s="11">
        <f t="shared" si="0"/>
        <v>32</v>
      </c>
      <c r="G33" s="27">
        <f t="shared" si="1"/>
        <v>1</v>
      </c>
    </row>
    <row r="34" spans="1:7" ht="10.35" customHeight="1" x14ac:dyDescent="0.25">
      <c r="A34" s="26" t="s">
        <v>11</v>
      </c>
      <c r="B34" s="76"/>
      <c r="C34" s="28">
        <v>201</v>
      </c>
      <c r="D34" s="26">
        <v>797</v>
      </c>
      <c r="E34" s="12">
        <v>800</v>
      </c>
      <c r="F34" s="11">
        <f t="shared" si="0"/>
        <v>-3</v>
      </c>
      <c r="G34" s="27">
        <f t="shared" si="1"/>
        <v>0.99624999999999997</v>
      </c>
    </row>
    <row r="35" spans="1:7" ht="10.35" customHeight="1" x14ac:dyDescent="0.25">
      <c r="A35" s="26" t="s">
        <v>11</v>
      </c>
      <c r="B35" s="76"/>
      <c r="C35" s="28">
        <v>202</v>
      </c>
      <c r="D35" s="26">
        <v>795</v>
      </c>
      <c r="E35" s="12">
        <v>800</v>
      </c>
      <c r="F35" s="11">
        <f t="shared" si="0"/>
        <v>-5</v>
      </c>
      <c r="G35" s="27">
        <f t="shared" si="1"/>
        <v>0.99375000000000002</v>
      </c>
    </row>
    <row r="36" spans="1:7" ht="10.35" customHeight="1" x14ac:dyDescent="0.25">
      <c r="A36" s="26" t="s">
        <v>11</v>
      </c>
      <c r="B36" s="76"/>
      <c r="C36" s="28">
        <v>204</v>
      </c>
      <c r="D36" s="26">
        <v>797</v>
      </c>
      <c r="E36" s="12">
        <v>800</v>
      </c>
      <c r="F36" s="11">
        <f t="shared" si="0"/>
        <v>-3</v>
      </c>
      <c r="G36" s="27">
        <f t="shared" si="1"/>
        <v>0.99624999999999997</v>
      </c>
    </row>
    <row r="37" spans="1:7" ht="10.35" customHeight="1" x14ac:dyDescent="0.25">
      <c r="A37" s="26" t="s">
        <v>11</v>
      </c>
      <c r="B37" s="76"/>
      <c r="C37" s="28">
        <v>205</v>
      </c>
      <c r="D37" s="26">
        <v>798</v>
      </c>
      <c r="E37" s="12">
        <v>800</v>
      </c>
      <c r="F37" s="11">
        <f t="shared" si="0"/>
        <v>-2</v>
      </c>
      <c r="G37" s="27">
        <f t="shared" si="1"/>
        <v>0.99750000000000005</v>
      </c>
    </row>
    <row r="38" spans="1:7" ht="10.35" customHeight="1" x14ac:dyDescent="0.25">
      <c r="A38" s="26" t="s">
        <v>11</v>
      </c>
      <c r="B38" s="76"/>
      <c r="C38" s="28">
        <v>221</v>
      </c>
      <c r="D38" s="26">
        <v>835</v>
      </c>
      <c r="E38" s="12">
        <v>800</v>
      </c>
      <c r="F38" s="11">
        <f t="shared" si="0"/>
        <v>35</v>
      </c>
      <c r="G38" s="27">
        <f t="shared" si="1"/>
        <v>1</v>
      </c>
    </row>
    <row r="39" spans="1:7" ht="10.35" customHeight="1" x14ac:dyDescent="0.25">
      <c r="A39" s="26" t="s">
        <v>11</v>
      </c>
      <c r="B39" s="76"/>
      <c r="C39" s="28">
        <v>222</v>
      </c>
      <c r="D39" s="26">
        <v>835</v>
      </c>
      <c r="E39" s="12">
        <v>800</v>
      </c>
      <c r="F39" s="11">
        <f t="shared" si="0"/>
        <v>35</v>
      </c>
      <c r="G39" s="27">
        <f t="shared" si="1"/>
        <v>1</v>
      </c>
    </row>
    <row r="40" spans="1:7" ht="10.35" customHeight="1" x14ac:dyDescent="0.25">
      <c r="A40" s="26" t="s">
        <v>11</v>
      </c>
      <c r="B40" s="76"/>
      <c r="C40" s="28">
        <v>223</v>
      </c>
      <c r="D40" s="26">
        <v>839</v>
      </c>
      <c r="E40" s="12">
        <v>800</v>
      </c>
      <c r="F40" s="11">
        <f t="shared" si="0"/>
        <v>39</v>
      </c>
      <c r="G40" s="27">
        <f t="shared" si="1"/>
        <v>1</v>
      </c>
    </row>
    <row r="41" spans="1:7" ht="10.35" customHeight="1" x14ac:dyDescent="0.25">
      <c r="A41" s="26" t="s">
        <v>11</v>
      </c>
      <c r="B41" s="76"/>
      <c r="C41" s="28">
        <v>224</v>
      </c>
      <c r="D41" s="26">
        <v>828</v>
      </c>
      <c r="E41" s="12">
        <v>800</v>
      </c>
      <c r="F41" s="11">
        <f t="shared" si="0"/>
        <v>28</v>
      </c>
      <c r="G41" s="27">
        <f t="shared" si="1"/>
        <v>1</v>
      </c>
    </row>
    <row r="42" spans="1:7" ht="10.35" customHeight="1" x14ac:dyDescent="0.25">
      <c r="A42" s="26" t="s">
        <v>11</v>
      </c>
      <c r="B42" s="76"/>
      <c r="C42" s="28">
        <v>225</v>
      </c>
      <c r="D42" s="26">
        <v>772</v>
      </c>
      <c r="E42" s="12">
        <v>800</v>
      </c>
      <c r="F42" s="11">
        <f t="shared" si="0"/>
        <v>-28</v>
      </c>
      <c r="G42" s="27">
        <f t="shared" si="1"/>
        <v>0.96499999999999997</v>
      </c>
    </row>
    <row r="43" spans="1:7" ht="10.35" customHeight="1" x14ac:dyDescent="0.25">
      <c r="A43" s="26" t="s">
        <v>11</v>
      </c>
      <c r="B43" s="76"/>
      <c r="C43" s="28">
        <v>226</v>
      </c>
      <c r="D43" s="26">
        <v>823</v>
      </c>
      <c r="E43" s="12">
        <v>800</v>
      </c>
      <c r="F43" s="11">
        <f t="shared" si="0"/>
        <v>23</v>
      </c>
      <c r="G43" s="27">
        <f t="shared" si="1"/>
        <v>1</v>
      </c>
    </row>
    <row r="44" spans="1:7" ht="10.35" customHeight="1" x14ac:dyDescent="0.25">
      <c r="A44" s="26" t="s">
        <v>11</v>
      </c>
      <c r="B44" s="76"/>
      <c r="C44" s="28">
        <v>227</v>
      </c>
      <c r="D44" s="26">
        <v>791</v>
      </c>
      <c r="E44" s="12">
        <v>800</v>
      </c>
      <c r="F44" s="11">
        <f t="shared" si="0"/>
        <v>-9</v>
      </c>
      <c r="G44" s="27">
        <f t="shared" si="1"/>
        <v>0.98875000000000002</v>
      </c>
    </row>
    <row r="45" spans="1:7" ht="10.35" customHeight="1" thickBot="1" x14ac:dyDescent="0.3">
      <c r="A45" s="26" t="s">
        <v>11</v>
      </c>
      <c r="B45" s="76"/>
      <c r="C45" s="25">
        <v>228</v>
      </c>
      <c r="D45" s="24">
        <v>832</v>
      </c>
      <c r="E45" s="23">
        <v>800</v>
      </c>
      <c r="F45" s="22">
        <f t="shared" si="0"/>
        <v>32</v>
      </c>
      <c r="G45" s="21">
        <f t="shared" si="1"/>
        <v>1</v>
      </c>
    </row>
    <row r="46" spans="1:7" ht="15.75" thickBot="1" x14ac:dyDescent="0.3">
      <c r="A46" s="20"/>
      <c r="B46" s="77"/>
      <c r="C46" s="78" t="s">
        <v>10</v>
      </c>
      <c r="D46" s="68"/>
      <c r="E46" s="68"/>
      <c r="F46" s="68"/>
      <c r="G46" s="3">
        <f>AVERAGE(G11:G45)</f>
        <v>0.93140549904172187</v>
      </c>
    </row>
    <row r="47" spans="1:7" ht="10.35" customHeight="1" x14ac:dyDescent="0.25">
      <c r="A47" s="70"/>
      <c r="B47" s="71"/>
      <c r="C47" s="19"/>
      <c r="D47" s="19"/>
      <c r="E47" s="18"/>
      <c r="F47" s="18"/>
      <c r="G47" s="18"/>
    </row>
    <row r="48" spans="1:7" ht="3" customHeight="1" x14ac:dyDescent="0.25">
      <c r="A48" s="72"/>
      <c r="B48" s="71"/>
      <c r="C48" s="73"/>
      <c r="D48" s="73"/>
      <c r="E48" s="73"/>
      <c r="F48" s="73"/>
      <c r="G48" s="73"/>
    </row>
    <row r="49" spans="1:7" x14ac:dyDescent="0.25">
      <c r="A49" s="17" t="s">
        <v>9</v>
      </c>
      <c r="B49" s="8"/>
      <c r="C49" s="16"/>
      <c r="D49" s="15"/>
      <c r="E49" s="15"/>
      <c r="F49" s="15"/>
      <c r="G49" s="14"/>
    </row>
    <row r="50" spans="1:7" ht="10.35" customHeight="1" x14ac:dyDescent="0.25">
      <c r="A50" s="9" t="s">
        <v>8</v>
      </c>
      <c r="B50" s="8"/>
      <c r="C50" s="13" t="s">
        <v>2</v>
      </c>
      <c r="D50" s="12">
        <v>2527</v>
      </c>
      <c r="E50" s="12">
        <v>8100</v>
      </c>
      <c r="F50" s="11">
        <f t="shared" ref="F50:F55" si="2">D50-E50</f>
        <v>-5573</v>
      </c>
      <c r="G50" s="10">
        <f t="shared" ref="G50:G55" si="3">IF(F50&gt;0,1,D50/E50)</f>
        <v>0.31197530864197531</v>
      </c>
    </row>
    <row r="51" spans="1:7" ht="10.35" customHeight="1" x14ac:dyDescent="0.25">
      <c r="A51" s="9" t="s">
        <v>7</v>
      </c>
      <c r="B51" s="8"/>
      <c r="C51" s="13" t="s">
        <v>2</v>
      </c>
      <c r="D51" s="12">
        <v>818</v>
      </c>
      <c r="E51" s="12">
        <v>6100</v>
      </c>
      <c r="F51" s="11">
        <f t="shared" si="2"/>
        <v>-5282</v>
      </c>
      <c r="G51" s="10">
        <f t="shared" si="3"/>
        <v>0.13409836065573771</v>
      </c>
    </row>
    <row r="52" spans="1:7" ht="10.35" customHeight="1" x14ac:dyDescent="0.25">
      <c r="A52" s="9" t="s">
        <v>6</v>
      </c>
      <c r="B52" s="8"/>
      <c r="C52" s="13" t="s">
        <v>2</v>
      </c>
      <c r="D52" s="12">
        <v>5820</v>
      </c>
      <c r="E52" s="12">
        <v>9600</v>
      </c>
      <c r="F52" s="11">
        <f t="shared" si="2"/>
        <v>-3780</v>
      </c>
      <c r="G52" s="10">
        <f t="shared" si="3"/>
        <v>0.60624999999999996</v>
      </c>
    </row>
    <row r="53" spans="1:7" ht="10.35" customHeight="1" x14ac:dyDescent="0.25">
      <c r="A53" s="9" t="s">
        <v>5</v>
      </c>
      <c r="B53" s="8"/>
      <c r="C53" s="13" t="s">
        <v>2</v>
      </c>
      <c r="D53" s="12">
        <v>1437</v>
      </c>
      <c r="E53" s="12">
        <v>2000</v>
      </c>
      <c r="F53" s="11">
        <f t="shared" si="2"/>
        <v>-563</v>
      </c>
      <c r="G53" s="10">
        <f t="shared" si="3"/>
        <v>0.71850000000000003</v>
      </c>
    </row>
    <row r="54" spans="1:7" ht="10.35" customHeight="1" x14ac:dyDescent="0.25">
      <c r="A54" s="9" t="s">
        <v>4</v>
      </c>
      <c r="B54" s="8"/>
      <c r="C54" s="13" t="s">
        <v>2</v>
      </c>
      <c r="D54" s="12">
        <v>1385</v>
      </c>
      <c r="E54" s="12">
        <v>950</v>
      </c>
      <c r="F54" s="11">
        <f t="shared" si="2"/>
        <v>435</v>
      </c>
      <c r="G54" s="10">
        <f t="shared" si="3"/>
        <v>1</v>
      </c>
    </row>
    <row r="55" spans="1:7" ht="10.35" customHeight="1" thickBot="1" x14ac:dyDescent="0.3">
      <c r="A55" s="9" t="s">
        <v>3</v>
      </c>
      <c r="B55" s="8"/>
      <c r="C55" s="7" t="s">
        <v>2</v>
      </c>
      <c r="D55" s="6">
        <v>1307</v>
      </c>
      <c r="E55" s="6">
        <v>2400</v>
      </c>
      <c r="F55" s="5">
        <f t="shared" si="2"/>
        <v>-1093</v>
      </c>
      <c r="G55" s="4">
        <f t="shared" si="3"/>
        <v>0.54458333333333331</v>
      </c>
    </row>
    <row r="56" spans="1:7" ht="15.75" thickBot="1" x14ac:dyDescent="0.3">
      <c r="A56" s="2"/>
      <c r="B56" s="2"/>
      <c r="C56" s="68" t="s">
        <v>1</v>
      </c>
      <c r="D56" s="68"/>
      <c r="E56" s="68"/>
      <c r="F56" s="68"/>
      <c r="G56" s="3">
        <f>AVERAGE(G50:G55)</f>
        <v>0.55256783377184104</v>
      </c>
    </row>
    <row r="57" spans="1:7" ht="3" customHeight="1" thickBot="1" x14ac:dyDescent="0.3">
      <c r="A57" s="2"/>
      <c r="B57" s="2"/>
      <c r="C57" s="2"/>
      <c r="D57" s="2"/>
      <c r="E57" s="2"/>
      <c r="F57" s="2"/>
      <c r="G57" s="2"/>
    </row>
    <row r="58" spans="1:7" ht="15.75" thickBot="1" x14ac:dyDescent="0.3">
      <c r="A58" s="2"/>
      <c r="B58" s="2"/>
      <c r="C58" s="69" t="s">
        <v>0</v>
      </c>
      <c r="D58" s="69"/>
      <c r="E58" s="69"/>
      <c r="F58" s="69"/>
      <c r="G58" s="1">
        <f>AVERAGE(G56,G46)</f>
        <v>0.74198666640678146</v>
      </c>
    </row>
  </sheetData>
  <mergeCells count="16">
    <mergeCell ref="A1:G1"/>
    <mergeCell ref="A3:B3"/>
    <mergeCell ref="A4:B4"/>
    <mergeCell ref="C56:F56"/>
    <mergeCell ref="C58:F58"/>
    <mergeCell ref="A47:B48"/>
    <mergeCell ref="C48:G48"/>
    <mergeCell ref="C9:G9"/>
    <mergeCell ref="B12:B46"/>
    <mergeCell ref="C46:F46"/>
    <mergeCell ref="A7:A8"/>
    <mergeCell ref="B7:B8"/>
    <mergeCell ref="C7:C8"/>
    <mergeCell ref="D7:G7"/>
    <mergeCell ref="A2:B2"/>
    <mergeCell ref="C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 Nordstrom</cp:lastModifiedBy>
  <dcterms:created xsi:type="dcterms:W3CDTF">2013-02-06T21:24:43Z</dcterms:created>
  <dcterms:modified xsi:type="dcterms:W3CDTF">2013-05-16T17:22:48Z</dcterms:modified>
</cp:coreProperties>
</file>