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45" yWindow="30" windowWidth="22530" windowHeight="13350"/>
  </bookViews>
  <sheets>
    <sheet name="FCI Summary" sheetId="2" r:id="rId1"/>
    <sheet name="Education Adequecy" sheetId="1" r:id="rId2"/>
  </sheets>
  <externalReferences>
    <externalReference r:id="rId3"/>
    <externalReference r:id="rId4"/>
  </externalReferences>
  <definedNames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6" i="2" l="1"/>
  <c r="C34" i="2"/>
  <c r="C30" i="2"/>
  <c r="C32" i="2" s="1"/>
  <c r="C23" i="2"/>
  <c r="C14" i="2"/>
  <c r="C12" i="2"/>
  <c r="C10" i="2"/>
  <c r="C8" i="2"/>
  <c r="C4" i="2"/>
  <c r="C2" i="2"/>
  <c r="C1" i="2"/>
  <c r="C2" i="1"/>
  <c r="C3" i="1"/>
  <c r="C4" i="1"/>
  <c r="F11" i="1"/>
  <c r="G11" i="1" s="1"/>
  <c r="F12" i="1"/>
  <c r="G12" i="1"/>
  <c r="F13" i="1"/>
  <c r="G13" i="1" s="1"/>
  <c r="F14" i="1"/>
  <c r="G14" i="1"/>
  <c r="F15" i="1"/>
  <c r="G15" i="1" s="1"/>
  <c r="F16" i="1"/>
  <c r="G16" i="1"/>
  <c r="K29" i="1"/>
  <c r="J27" i="1" s="1"/>
  <c r="J25" i="1" l="1"/>
  <c r="E25" i="1" s="1"/>
  <c r="F25" i="1" s="1"/>
  <c r="G25" i="1" s="1"/>
  <c r="J24" i="1"/>
  <c r="E24" i="1" s="1"/>
  <c r="F24" i="1" s="1"/>
  <c r="G24" i="1" s="1"/>
  <c r="J21" i="1"/>
  <c r="E21" i="1" s="1"/>
  <c r="F21" i="1" s="1"/>
  <c r="G21" i="1" s="1"/>
  <c r="J23" i="1"/>
  <c r="E23" i="1" s="1"/>
  <c r="F23" i="1" s="1"/>
  <c r="G23" i="1" s="1"/>
  <c r="J22" i="1"/>
  <c r="E22" i="1" s="1"/>
  <c r="F22" i="1" s="1"/>
  <c r="G22" i="1" s="1"/>
  <c r="J26" i="1"/>
  <c r="E26" i="1" s="1"/>
  <c r="F26" i="1" s="1"/>
  <c r="G26" i="1" s="1"/>
  <c r="G27" i="1" s="1"/>
  <c r="G17" i="1"/>
  <c r="G29" i="1" l="1"/>
</calcChain>
</file>

<file path=xl/sharedStrings.xml><?xml version="1.0" encoding="utf-8"?>
<sst xmlns="http://schemas.openxmlformats.org/spreadsheetml/2006/main" count="67" uniqueCount="50">
  <si>
    <t xml:space="preserve">FES Educational Adequacy % Score =  </t>
  </si>
  <si>
    <t xml:space="preserve">Special Spaces Adequacy % Score =  </t>
  </si>
  <si>
    <t>-</t>
  </si>
  <si>
    <t>Food Services</t>
  </si>
  <si>
    <t>Visual &amp; Performing Arts</t>
  </si>
  <si>
    <t>Technological Literacy</t>
  </si>
  <si>
    <t>Science</t>
  </si>
  <si>
    <t>Phys. Ed.</t>
  </si>
  <si>
    <t>Media Center</t>
  </si>
  <si>
    <t>FES MODEL</t>
  </si>
  <si>
    <t>Specialized  Spaces:</t>
  </si>
  <si>
    <t xml:space="preserve">Classroom Adequacy % Score =  </t>
  </si>
  <si>
    <t>UN-76</t>
  </si>
  <si>
    <t>General Classroom (Grades 9-12)</t>
  </si>
  <si>
    <t>UN-75</t>
  </si>
  <si>
    <t>UN-74</t>
  </si>
  <si>
    <t>UN-66</t>
  </si>
  <si>
    <t>UN-64</t>
  </si>
  <si>
    <t>UN-56</t>
  </si>
  <si>
    <t>Pre-Kindergarten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</si>
  <si>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</si>
  <si>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</si>
  <si>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</si>
  <si>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</si>
  <si>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</si>
  <si>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</si>
  <si>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</si>
  <si>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</si>
  <si>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</si>
  <si>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</si>
  <si>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</si>
  <si>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</si>
  <si>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</si>
  <si>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</si>
  <si>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</si>
  <si>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+ 2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</si>
  <si>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</si>
  <si>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</si>
  <si>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</si>
  <si>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</si>
  <si>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</si>
  <si>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</si>
  <si>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2011/12 Enrollment = </t>
  </si>
  <si>
    <t>NA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</si>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</sst>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8"/>
      <color theme="1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12" fillId="0" borderId="0"/>
    <xf numFmtId="9" fontId="12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9" fontId="3" fillId="0" borderId="1" xfId="3" applyFont="1" applyBorder="1" applyAlignment="1">
      <alignment horizontal="right" vertical="center"/>
    </xf>
    <xf numFmtId="0" fontId="3" fillId="0" borderId="2" xfId="4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10" fontId="2" fillId="0" borderId="0" xfId="3" applyNumberFormat="1" applyFont="1"/>
    <xf numFmtId="9" fontId="3" fillId="0" borderId="3" xfId="3" applyFont="1" applyBorder="1" applyAlignment="1">
      <alignment horizontal="right" vertical="center"/>
    </xf>
    <xf numFmtId="0" fontId="3" fillId="0" borderId="0" xfId="4" applyFont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9" fontId="6" fillId="0" borderId="5" xfId="3" applyFont="1" applyBorder="1" applyAlignment="1">
      <alignment horizontal="right" vertical="center"/>
    </xf>
    <xf numFmtId="164" fontId="6" fillId="0" borderId="6" xfId="4" applyNumberFormat="1" applyFont="1" applyBorder="1" applyAlignment="1">
      <alignment horizontal="right" vertical="center"/>
    </xf>
    <xf numFmtId="1" fontId="6" fillId="0" borderId="6" xfId="4" applyNumberFormat="1" applyFont="1" applyBorder="1" applyAlignment="1">
      <alignment horizontal="right" vertical="center"/>
    </xf>
    <xf numFmtId="0" fontId="6" fillId="0" borderId="6" xfId="4" applyFont="1" applyBorder="1" applyAlignment="1">
      <alignment horizontal="right" vertical="center"/>
    </xf>
    <xf numFmtId="0" fontId="6" fillId="0" borderId="7" xfId="4" applyFont="1" applyBorder="1" applyAlignment="1">
      <alignment horizontal="center" vertical="center"/>
    </xf>
    <xf numFmtId="0" fontId="4" fillId="0" borderId="0" xfId="4" applyBorder="1" applyAlignment="1">
      <alignment horizontal="left" vertical="center"/>
    </xf>
    <xf numFmtId="0" fontId="6" fillId="0" borderId="8" xfId="4" applyFont="1" applyBorder="1" applyAlignment="1">
      <alignment horizontal="left" vertical="center"/>
    </xf>
    <xf numFmtId="0" fontId="7" fillId="0" borderId="0" xfId="5" applyAlignment="1">
      <alignment horizontal="left"/>
    </xf>
    <xf numFmtId="0" fontId="8" fillId="0" borderId="0" xfId="5" applyFont="1" applyAlignment="1">
      <alignment horizontal="right"/>
    </xf>
    <xf numFmtId="1" fontId="8" fillId="0" borderId="0" xfId="5" applyNumberFormat="1" applyFont="1" applyAlignment="1">
      <alignment horizontal="right"/>
    </xf>
    <xf numFmtId="164" fontId="6" fillId="0" borderId="9" xfId="4" applyNumberFormat="1" applyFont="1" applyBorder="1" applyAlignment="1">
      <alignment horizontal="right" vertical="center"/>
    </xf>
    <xf numFmtId="1" fontId="6" fillId="0" borderId="9" xfId="4" applyNumberFormat="1" applyFont="1" applyBorder="1" applyAlignment="1">
      <alignment horizontal="right" vertical="center"/>
    </xf>
    <xf numFmtId="0" fontId="6" fillId="0" borderId="9" xfId="4" applyFont="1" applyBorder="1" applyAlignment="1">
      <alignment horizontal="right" vertical="center"/>
    </xf>
    <xf numFmtId="0" fontId="6" fillId="0" borderId="10" xfId="4" applyFont="1" applyBorder="1" applyAlignment="1">
      <alignment horizontal="center" vertical="center"/>
    </xf>
    <xf numFmtId="0" fontId="6" fillId="0" borderId="11" xfId="4" applyFont="1" applyFill="1" applyBorder="1" applyAlignment="1">
      <alignment horizontal="left" vertical="center"/>
    </xf>
    <xf numFmtId="0" fontId="6" fillId="0" borderId="12" xfId="4" applyFont="1" applyBorder="1" applyAlignment="1">
      <alignment horizontal="left" vertical="center"/>
    </xf>
    <xf numFmtId="9" fontId="6" fillId="0" borderId="13" xfId="3" applyFont="1" applyBorder="1" applyAlignment="1">
      <alignment horizontal="right" vertical="center"/>
    </xf>
    <xf numFmtId="164" fontId="6" fillId="0" borderId="14" xfId="4" applyNumberFormat="1" applyFont="1" applyBorder="1" applyAlignment="1">
      <alignment horizontal="right" vertical="center"/>
    </xf>
    <xf numFmtId="1" fontId="6" fillId="0" borderId="14" xfId="4" applyNumberFormat="1" applyFont="1" applyBorder="1" applyAlignment="1">
      <alignment horizontal="right" vertical="center"/>
    </xf>
    <xf numFmtId="0" fontId="6" fillId="0" borderId="14" xfId="4" applyFont="1" applyBorder="1" applyAlignment="1">
      <alignment horizontal="right" vertical="center"/>
    </xf>
    <xf numFmtId="0" fontId="6" fillId="0" borderId="15" xfId="4" applyFont="1" applyBorder="1" applyAlignment="1">
      <alignment horizontal="center" vertical="center"/>
    </xf>
    <xf numFmtId="0" fontId="9" fillId="0" borderId="4" xfId="0" applyFont="1" applyBorder="1" applyAlignment="1">
      <alignment horizontal="right"/>
    </xf>
    <xf numFmtId="0" fontId="4" fillId="0" borderId="16" xfId="4" applyBorder="1" applyAlignment="1">
      <alignment horizontal="left" vertical="center"/>
    </xf>
    <xf numFmtId="0" fontId="4" fillId="0" borderId="17" xfId="4" applyBorder="1" applyAlignment="1">
      <alignment horizontal="left" vertical="center"/>
    </xf>
    <xf numFmtId="0" fontId="4" fillId="0" borderId="18" xfId="4" applyBorder="1" applyAlignment="1">
      <alignment horizontal="left" vertical="center"/>
    </xf>
    <xf numFmtId="0" fontId="10" fillId="0" borderId="19" xfId="4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4" fillId="0" borderId="4" xfId="4" applyBorder="1" applyAlignment="1">
      <alignment horizontal="left" vertical="center"/>
    </xf>
    <xf numFmtId="0" fontId="4" fillId="0" borderId="0" xfId="4" applyAlignment="1">
      <alignment vertical="center"/>
    </xf>
    <xf numFmtId="0" fontId="4" fillId="0" borderId="20" xfId="4" applyBorder="1" applyAlignment="1">
      <alignment horizontal="left" vertical="center"/>
    </xf>
    <xf numFmtId="0" fontId="11" fillId="0" borderId="21" xfId="4" applyFont="1" applyBorder="1" applyAlignment="1">
      <alignment horizontal="left" vertical="center"/>
    </xf>
    <xf numFmtId="0" fontId="4" fillId="0" borderId="21" xfId="4" applyBorder="1" applyAlignment="1">
      <alignment horizontal="left" vertical="center"/>
    </xf>
    <xf numFmtId="0" fontId="4" fillId="0" borderId="22" xfId="4" applyBorder="1" applyAlignment="1">
      <alignment horizontal="left" vertical="center"/>
    </xf>
    <xf numFmtId="0" fontId="3" fillId="0" borderId="23" xfId="4" applyFont="1" applyBorder="1" applyAlignment="1">
      <alignment horizontal="right" vertical="center"/>
    </xf>
    <xf numFmtId="0" fontId="4" fillId="0" borderId="24" xfId="4" applyBorder="1" applyAlignment="1">
      <alignment horizontal="left" vertical="center"/>
    </xf>
    <xf numFmtId="0" fontId="6" fillId="0" borderId="21" xfId="4" applyFont="1" applyBorder="1" applyAlignment="1">
      <alignment horizontal="left" vertical="center"/>
    </xf>
    <xf numFmtId="164" fontId="6" fillId="0" borderId="25" xfId="4" applyNumberFormat="1" applyFont="1" applyBorder="1" applyAlignment="1">
      <alignment horizontal="right" vertical="center"/>
    </xf>
    <xf numFmtId="0" fontId="6" fillId="0" borderId="25" xfId="4" applyFont="1" applyBorder="1" applyAlignment="1">
      <alignment horizontal="right" vertical="center"/>
    </xf>
    <xf numFmtId="0" fontId="13" fillId="0" borderId="25" xfId="6" applyFont="1" applyBorder="1" applyAlignment="1">
      <alignment vertical="center"/>
    </xf>
    <xf numFmtId="0" fontId="13" fillId="0" borderId="25" xfId="6" applyFont="1" applyBorder="1" applyAlignment="1">
      <alignment horizontal="center" vertical="center"/>
    </xf>
    <xf numFmtId="0" fontId="4" fillId="0" borderId="26" xfId="4" applyBorder="1" applyAlignment="1">
      <alignment horizontal="left" vertical="center"/>
    </xf>
    <xf numFmtId="0" fontId="13" fillId="0" borderId="27" xfId="6" applyFont="1" applyBorder="1" applyAlignment="1">
      <alignment vertical="center"/>
    </xf>
    <xf numFmtId="0" fontId="13" fillId="0" borderId="14" xfId="6" applyFont="1" applyBorder="1" applyAlignment="1">
      <alignment vertical="center"/>
    </xf>
    <xf numFmtId="0" fontId="13" fillId="0" borderId="14" xfId="6" applyFont="1" applyBorder="1" applyAlignment="1">
      <alignment horizontal="center" vertical="center"/>
    </xf>
    <xf numFmtId="0" fontId="4" fillId="0" borderId="26" xfId="4" applyBorder="1" applyAlignment="1">
      <alignment horizontal="left" vertical="center"/>
    </xf>
    <xf numFmtId="0" fontId="4" fillId="0" borderId="13" xfId="4" applyBorder="1" applyAlignment="1">
      <alignment horizontal="right" vertical="top"/>
    </xf>
    <xf numFmtId="0" fontId="4" fillId="0" borderId="14" xfId="4" applyBorder="1" applyAlignment="1">
      <alignment horizontal="right" vertical="top"/>
    </xf>
    <xf numFmtId="0" fontId="4" fillId="0" borderId="14" xfId="4" applyBorder="1" applyAlignment="1">
      <alignment horizontal="left" vertical="top"/>
    </xf>
    <xf numFmtId="0" fontId="4" fillId="0" borderId="14" xfId="4" applyBorder="1" applyAlignment="1">
      <alignment horizontal="center" vertical="top"/>
    </xf>
    <xf numFmtId="0" fontId="4" fillId="0" borderId="26" xfId="4" applyBorder="1" applyAlignment="1">
      <alignment horizontal="left" vertical="top"/>
    </xf>
    <xf numFmtId="0" fontId="10" fillId="0" borderId="14" xfId="4" applyFont="1" applyBorder="1" applyAlignment="1">
      <alignment horizontal="left" vertical="top"/>
    </xf>
    <xf numFmtId="0" fontId="4" fillId="0" borderId="28" xfId="4" applyBorder="1" applyAlignment="1">
      <alignment horizontal="left" vertical="top"/>
    </xf>
    <xf numFmtId="0" fontId="4" fillId="0" borderId="29" xfId="4" applyBorder="1" applyAlignment="1">
      <alignment horizontal="left" vertical="top"/>
    </xf>
    <xf numFmtId="0" fontId="4" fillId="0" borderId="0" xfId="4" applyBorder="1" applyAlignment="1">
      <alignment horizontal="left" vertical="top"/>
    </xf>
    <xf numFmtId="0" fontId="4" fillId="0" borderId="28" xfId="4" applyBorder="1" applyAlignment="1">
      <alignment horizontal="left" vertical="top"/>
    </xf>
    <xf numFmtId="0" fontId="6" fillId="0" borderId="13" xfId="4" applyFont="1" applyBorder="1" applyAlignment="1">
      <alignment horizontal="right" vertical="top" wrapText="1"/>
    </xf>
    <xf numFmtId="0" fontId="6" fillId="0" borderId="14" xfId="4" applyFont="1" applyBorder="1" applyAlignment="1">
      <alignment horizontal="right" vertical="top" wrapText="1"/>
    </xf>
    <xf numFmtId="0" fontId="6" fillId="0" borderId="14" xfId="4" applyFont="1" applyBorder="1" applyAlignment="1">
      <alignment horizontal="left" vertical="top" wrapText="1"/>
    </xf>
    <xf numFmtId="0" fontId="4" fillId="0" borderId="26" xfId="4" applyBorder="1" applyAlignment="1">
      <alignment horizontal="left" vertical="top" wrapText="1"/>
    </xf>
    <xf numFmtId="0" fontId="3" fillId="0" borderId="13" xfId="4" applyFont="1" applyBorder="1" applyAlignment="1">
      <alignment horizontal="left" vertical="top" wrapText="1"/>
    </xf>
    <xf numFmtId="0" fontId="3" fillId="0" borderId="14" xfId="4" applyFont="1" applyBorder="1" applyAlignment="1">
      <alignment horizontal="left" vertical="top" wrapText="1"/>
    </xf>
    <xf numFmtId="165" fontId="12" fillId="0" borderId="0" xfId="1" applyNumberFormat="1" applyFont="1" applyAlignment="1">
      <alignment horizontal="left" wrapText="1"/>
    </xf>
    <xf numFmtId="1" fontId="12" fillId="0" borderId="0" xfId="1" applyNumberFormat="1" applyFont="1" applyAlignment="1">
      <alignment horizontal="center" vertical="top" wrapText="1"/>
    </xf>
    <xf numFmtId="0" fontId="14" fillId="0" borderId="0" xfId="6" applyFont="1" applyAlignment="1">
      <alignment horizontal="right"/>
    </xf>
    <xf numFmtId="0" fontId="12" fillId="0" borderId="0" xfId="1" applyNumberFormat="1" applyFont="1" applyAlignment="1">
      <alignment horizontal="center" vertical="top" wrapText="1"/>
    </xf>
    <xf numFmtId="9" fontId="0" fillId="0" borderId="0" xfId="7" applyFont="1"/>
    <xf numFmtId="0" fontId="12" fillId="0" borderId="0" xfId="6" applyAlignment="1">
      <alignment horizontal="left" wrapText="1"/>
    </xf>
    <xf numFmtId="0" fontId="15" fillId="0" borderId="0" xfId="6" applyFont="1" applyAlignment="1">
      <alignment horizontal="left" wrapText="1"/>
    </xf>
    <xf numFmtId="0" fontId="16" fillId="0" borderId="0" xfId="6" applyFont="1" applyAlignment="1">
      <alignment horizontal="right"/>
    </xf>
    <xf numFmtId="0" fontId="4" fillId="0" borderId="0" xfId="4"/>
    <xf numFmtId="0" fontId="17" fillId="0" borderId="0" xfId="6" applyFont="1" applyAlignment="1">
      <alignment horizontal="left"/>
    </xf>
    <xf numFmtId="0" fontId="0" fillId="0" borderId="0" xfId="0" applyAlignment="1"/>
    <xf numFmtId="0" fontId="12" fillId="0" borderId="0" xfId="6"/>
    <xf numFmtId="165" fontId="12" fillId="0" borderId="0" xfId="1" applyNumberFormat="1" applyFont="1" applyAlignment="1">
      <alignment horizontal="right" vertical="top" wrapText="1"/>
    </xf>
    <xf numFmtId="0" fontId="18" fillId="0" borderId="0" xfId="6" applyFont="1" applyAlignment="1">
      <alignment horizontal="right"/>
    </xf>
    <xf numFmtId="0" fontId="12" fillId="0" borderId="0" xfId="1" applyNumberFormat="1" applyFont="1" applyAlignment="1">
      <alignment horizontal="right" vertical="top" wrapText="1"/>
    </xf>
    <xf numFmtId="1" fontId="12" fillId="0" borderId="0" xfId="1" applyNumberFormat="1" applyFont="1" applyAlignment="1">
      <alignment horizontal="right" vertical="top" wrapText="1"/>
    </xf>
    <xf numFmtId="0" fontId="14" fillId="0" borderId="0" xfId="6" applyFont="1" applyAlignment="1">
      <alignment horizontal="right"/>
    </xf>
    <xf numFmtId="0" fontId="19" fillId="0" borderId="0" xfId="4" applyFont="1"/>
    <xf numFmtId="0" fontId="19" fillId="0" borderId="0" xfId="4" applyFont="1" applyAlignment="1">
      <alignment horizontal="right"/>
    </xf>
    <xf numFmtId="9" fontId="20" fillId="0" borderId="4" xfId="4" applyNumberFormat="1" applyFont="1" applyBorder="1" applyAlignment="1">
      <alignment horizontal="right"/>
    </xf>
    <xf numFmtId="0" fontId="20" fillId="0" borderId="0" xfId="4" applyFont="1" applyAlignment="1">
      <alignment horizontal="right"/>
    </xf>
    <xf numFmtId="166" fontId="20" fillId="0" borderId="4" xfId="2" applyNumberFormat="1" applyFont="1" applyBorder="1" applyAlignment="1">
      <alignment horizontal="right"/>
    </xf>
    <xf numFmtId="0" fontId="20" fillId="0" borderId="0" xfId="4" applyFont="1"/>
    <xf numFmtId="0" fontId="21" fillId="0" borderId="0" xfId="4" applyFont="1" applyAlignment="1">
      <alignment horizontal="right"/>
    </xf>
    <xf numFmtId="0" fontId="22" fillId="0" borderId="0" xfId="4" applyFont="1"/>
    <xf numFmtId="1" fontId="20" fillId="0" borderId="4" xfId="4" applyNumberFormat="1" applyFont="1" applyBorder="1" applyAlignment="1">
      <alignment horizontal="right"/>
    </xf>
    <xf numFmtId="1" fontId="20" fillId="0" borderId="0" xfId="4" applyNumberFormat="1" applyFont="1" applyBorder="1" applyAlignment="1">
      <alignment horizontal="right"/>
    </xf>
    <xf numFmtId="9" fontId="20" fillId="0" borderId="4" xfId="3" applyFont="1" applyBorder="1" applyAlignment="1">
      <alignment horizontal="right"/>
    </xf>
    <xf numFmtId="0" fontId="20" fillId="0" borderId="4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52551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t_Track_Success_Academy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Fast Track Success Academy</v>
          </cell>
        </row>
        <row r="2">
          <cell r="C2">
            <v>31069</v>
          </cell>
        </row>
        <row r="5">
          <cell r="C5">
            <v>28</v>
          </cell>
        </row>
        <row r="65">
          <cell r="H65">
            <v>6990525</v>
          </cell>
          <cell r="P65">
            <v>432619.70306092442</v>
          </cell>
          <cell r="Q65">
            <v>6.188658263305323E-2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Capacity-FQI_9-12"/>
    </sheetNames>
    <sheetDataSet>
      <sheetData sheetId="0"/>
      <sheetData sheetId="1">
        <row r="17">
          <cell r="K17">
            <v>66.858750000000001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I4" sqref="I4"/>
    </sheetView>
  </sheetViews>
  <sheetFormatPr defaultColWidth="9.140625" defaultRowHeight="15" x14ac:dyDescent="0.25"/>
  <cols>
    <col min="1" max="1" width="38.140625" style="80" customWidth="1"/>
    <col min="2" max="2" width="1.5703125" style="80" customWidth="1"/>
    <col min="3" max="3" width="14.140625" style="80" customWidth="1"/>
    <col min="4" max="4" width="7.42578125" style="80" customWidth="1"/>
    <col min="5" max="5" width="8.7109375" style="80" customWidth="1"/>
    <col min="6" max="6" width="6.7109375" style="80" customWidth="1"/>
    <col min="7" max="10" width="7.28515625" style="80" customWidth="1"/>
    <col min="11" max="11" width="0.5703125" style="80" customWidth="1"/>
    <col min="12" max="12" width="16.5703125" style="80" customWidth="1"/>
    <col min="13" max="16384" width="9.140625" style="80"/>
  </cols>
  <sheetData>
    <row r="1" spans="1:16" s="83" customFormat="1" ht="20.25" customHeight="1" x14ac:dyDescent="0.25">
      <c r="A1" s="79" t="s">
        <v>31</v>
      </c>
      <c r="B1" s="79"/>
      <c r="C1" s="78" t="str">
        <f>'[1]Uniformat FCI'!C1:G1</f>
        <v>Fast Track Success Academy</v>
      </c>
      <c r="D1" s="78"/>
      <c r="E1" s="78"/>
      <c r="F1" s="82"/>
      <c r="G1" s="82"/>
      <c r="H1" s="82"/>
      <c r="I1" s="82"/>
      <c r="J1" s="82"/>
      <c r="K1" s="82"/>
      <c r="L1" s="82"/>
      <c r="M1" s="77"/>
      <c r="N1" s="77"/>
      <c r="O1" s="77"/>
      <c r="P1" s="76"/>
    </row>
    <row r="2" spans="1:16" s="83" customFormat="1" ht="18.75" customHeight="1" x14ac:dyDescent="0.3">
      <c r="A2" s="74" t="s">
        <v>30</v>
      </c>
      <c r="B2" s="74"/>
      <c r="C2" s="84">
        <f>'[1]Uniformat FCI'!C2</f>
        <v>31069</v>
      </c>
      <c r="D2" s="72"/>
      <c r="E2" s="72"/>
      <c r="F2" s="85" t="s">
        <v>33</v>
      </c>
      <c r="G2" s="85"/>
      <c r="H2" s="85"/>
      <c r="I2" s="85"/>
      <c r="J2" s="85"/>
      <c r="K2" s="85"/>
      <c r="L2" s="85"/>
      <c r="M2" s="72"/>
      <c r="N2" s="72"/>
      <c r="O2" s="72"/>
      <c r="P2" s="72"/>
    </row>
    <row r="3" spans="1:16" s="83" customFormat="1" ht="15" customHeight="1" x14ac:dyDescent="0.25">
      <c r="A3" s="74" t="s">
        <v>34</v>
      </c>
      <c r="B3" s="74"/>
      <c r="C3" s="86" t="s">
        <v>35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83" customFormat="1" ht="15" customHeight="1" x14ac:dyDescent="0.25">
      <c r="A4" s="74" t="s">
        <v>29</v>
      </c>
      <c r="B4" s="74"/>
      <c r="C4" s="87">
        <f>'[1]Uniformat FCI'!C5</f>
        <v>28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s="83" customFormat="1" ht="15" customHeight="1" x14ac:dyDescent="0.25">
      <c r="A5" s="88"/>
      <c r="B5" s="88"/>
      <c r="C5" s="73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s="83" customFormat="1" ht="15" customHeight="1" x14ac:dyDescent="0.25">
      <c r="A6" s="88" t="s">
        <v>36</v>
      </c>
      <c r="B6" s="88"/>
      <c r="C6" s="73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7.5" customHeight="1" x14ac:dyDescent="0.25">
      <c r="A7" s="89"/>
      <c r="B7" s="89"/>
      <c r="C7" s="89"/>
    </row>
    <row r="8" spans="1:16" x14ac:dyDescent="0.25">
      <c r="A8" s="90" t="s">
        <v>37</v>
      </c>
      <c r="B8" s="89"/>
      <c r="C8" s="91">
        <f>'[1]Uniformat FCI'!Q65</f>
        <v>6.188658263305323E-2</v>
      </c>
    </row>
    <row r="9" spans="1:16" ht="3.75" customHeight="1" x14ac:dyDescent="0.25">
      <c r="A9" s="89"/>
      <c r="B9" s="89"/>
      <c r="C9" s="92"/>
    </row>
    <row r="10" spans="1:16" x14ac:dyDescent="0.25">
      <c r="A10" s="90" t="s">
        <v>38</v>
      </c>
      <c r="B10" s="89"/>
      <c r="C10" s="91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89"/>
      <c r="B11" s="89"/>
      <c r="C11" s="92"/>
    </row>
    <row r="12" spans="1:16" x14ac:dyDescent="0.25">
      <c r="A12" s="90" t="s">
        <v>39</v>
      </c>
      <c r="B12" s="89"/>
      <c r="C12" s="93">
        <f>'[1]Uniformat FCI'!P65</f>
        <v>432619.70306092442</v>
      </c>
    </row>
    <row r="13" spans="1:16" ht="3.75" customHeight="1" x14ac:dyDescent="0.25">
      <c r="A13" s="90"/>
      <c r="B13" s="89"/>
      <c r="C13" s="92"/>
    </row>
    <row r="14" spans="1:16" x14ac:dyDescent="0.25">
      <c r="A14" s="90" t="s">
        <v>40</v>
      </c>
      <c r="B14" s="89"/>
      <c r="C14" s="93">
        <f>'[1]Uniformat FCI'!H65</f>
        <v>6990525</v>
      </c>
    </row>
    <row r="15" spans="1:16" ht="3.75" customHeight="1" x14ac:dyDescent="0.25">
      <c r="A15" s="89"/>
      <c r="B15" s="89"/>
      <c r="C15" s="94"/>
    </row>
    <row r="16" spans="1:16" x14ac:dyDescent="0.25">
      <c r="A16" s="90"/>
      <c r="B16" s="89"/>
      <c r="C16" s="94"/>
    </row>
    <row r="17" spans="1:3" ht="15" customHeight="1" x14ac:dyDescent="0.25">
      <c r="A17" s="95" t="s">
        <v>41</v>
      </c>
      <c r="B17" s="89"/>
      <c r="C17" s="94"/>
    </row>
    <row r="18" spans="1:3" ht="7.5" customHeight="1" x14ac:dyDescent="0.25">
      <c r="A18" s="89"/>
      <c r="B18" s="89"/>
      <c r="C18" s="96"/>
    </row>
    <row r="19" spans="1:3" x14ac:dyDescent="0.25">
      <c r="A19" s="90" t="s">
        <v>42</v>
      </c>
      <c r="B19" s="89"/>
      <c r="C19" s="97" t="s">
        <v>43</v>
      </c>
    </row>
    <row r="20" spans="1:3" ht="3.75" customHeight="1" x14ac:dyDescent="0.25">
      <c r="A20" s="89"/>
      <c r="B20" s="89"/>
      <c r="C20" s="94"/>
    </row>
    <row r="21" spans="1:3" x14ac:dyDescent="0.25">
      <c r="A21" s="90" t="s">
        <v>44</v>
      </c>
      <c r="B21" s="89"/>
      <c r="C21" s="97" t="s">
        <v>43</v>
      </c>
    </row>
    <row r="22" spans="1:3" ht="3.75" customHeight="1" x14ac:dyDescent="0.25">
      <c r="A22" s="90"/>
      <c r="B22" s="89"/>
      <c r="C22" s="98"/>
    </row>
    <row r="23" spans="1:3" x14ac:dyDescent="0.25">
      <c r="A23" s="90" t="s">
        <v>45</v>
      </c>
      <c r="B23" s="89"/>
      <c r="C23" s="97">
        <f>'[2]Capacity-FQI_9-12'!K17</f>
        <v>66.858750000000001</v>
      </c>
    </row>
    <row r="24" spans="1:3" ht="3.75" customHeight="1" x14ac:dyDescent="0.25">
      <c r="A24" s="90"/>
      <c r="B24" s="89"/>
      <c r="C24" s="94"/>
    </row>
    <row r="25" spans="1:3" x14ac:dyDescent="0.25">
      <c r="A25" s="90" t="s">
        <v>46</v>
      </c>
      <c r="B25" s="89"/>
      <c r="C25" s="99" t="s">
        <v>43</v>
      </c>
    </row>
    <row r="26" spans="1:3" ht="3.75" customHeight="1" x14ac:dyDescent="0.25">
      <c r="A26" s="89"/>
      <c r="B26" s="89"/>
      <c r="C26" s="94"/>
    </row>
    <row r="27" spans="1:3" x14ac:dyDescent="0.25">
      <c r="A27" s="89"/>
      <c r="B27" s="89"/>
      <c r="C27" s="94"/>
    </row>
    <row r="28" spans="1:3" ht="15" customHeight="1" x14ac:dyDescent="0.25">
      <c r="A28" s="95" t="s">
        <v>47</v>
      </c>
      <c r="B28" s="89"/>
      <c r="C28" s="94"/>
    </row>
    <row r="29" spans="1:3" ht="7.5" customHeight="1" x14ac:dyDescent="0.25">
      <c r="A29" s="89"/>
      <c r="B29" s="89"/>
      <c r="C29" s="94"/>
    </row>
    <row r="30" spans="1:3" x14ac:dyDescent="0.25">
      <c r="A30" s="90" t="s">
        <v>11</v>
      </c>
      <c r="B30" s="89"/>
      <c r="C30" s="99">
        <f>'Education Adequecy'!G17</f>
        <v>0.83374999999999988</v>
      </c>
    </row>
    <row r="31" spans="1:3" ht="3.75" customHeight="1" x14ac:dyDescent="0.25">
      <c r="A31" s="89"/>
      <c r="B31" s="89"/>
      <c r="C31" s="94"/>
    </row>
    <row r="32" spans="1:3" x14ac:dyDescent="0.25">
      <c r="A32" s="90" t="s">
        <v>48</v>
      </c>
      <c r="B32" s="89"/>
      <c r="C32" s="100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90"/>
      <c r="B33" s="89"/>
      <c r="C33" s="94"/>
    </row>
    <row r="34" spans="1:3" x14ac:dyDescent="0.25">
      <c r="A34" s="90" t="s">
        <v>1</v>
      </c>
      <c r="B34" s="89"/>
      <c r="C34" s="99">
        <f>'Education Adequecy'!G27</f>
        <v>0</v>
      </c>
    </row>
    <row r="35" spans="1:3" ht="3.75" customHeight="1" x14ac:dyDescent="0.25">
      <c r="A35" s="89"/>
      <c r="B35" s="89"/>
      <c r="C35" s="94"/>
    </row>
    <row r="36" spans="1:3" x14ac:dyDescent="0.25">
      <c r="A36" s="90" t="s">
        <v>49</v>
      </c>
      <c r="B36" s="89"/>
      <c r="C36" s="100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89"/>
      <c r="B37" s="89"/>
      <c r="C37" s="89"/>
    </row>
    <row r="38" spans="1:3" x14ac:dyDescent="0.25">
      <c r="A38" s="89"/>
      <c r="B38" s="89"/>
      <c r="C38" s="89"/>
    </row>
    <row r="39" spans="1:3" x14ac:dyDescent="0.25">
      <c r="A39" s="89"/>
      <c r="B39" s="89"/>
      <c r="C39" s="89"/>
    </row>
    <row r="40" spans="1:3" x14ac:dyDescent="0.25">
      <c r="A40" s="89"/>
      <c r="B40" s="89"/>
      <c r="C40" s="89"/>
    </row>
    <row r="41" spans="1:3" x14ac:dyDescent="0.25">
      <c r="A41" s="89"/>
      <c r="B41" s="89"/>
      <c r="C41" s="89"/>
    </row>
  </sheetData>
  <mergeCells count="6">
    <mergeCell ref="A1:B1"/>
    <mergeCell ref="C1:L1"/>
    <mergeCell ref="A2:B2"/>
    <mergeCell ref="F2:L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H20" sqref="H20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81" t="s">
        <v>32</v>
      </c>
      <c r="B1" s="81"/>
      <c r="C1" s="81"/>
      <c r="D1" s="81"/>
      <c r="E1" s="81"/>
      <c r="F1" s="81"/>
      <c r="G1" s="81"/>
      <c r="H1" s="80"/>
      <c r="I1" s="80"/>
      <c r="J1" s="80"/>
      <c r="K1" s="80"/>
    </row>
    <row r="2" spans="1:11" ht="18" x14ac:dyDescent="0.25">
      <c r="A2" s="79" t="s">
        <v>31</v>
      </c>
      <c r="B2" s="79"/>
      <c r="C2" s="78" t="str">
        <f>'[1]Uniformat FCI'!C1:G1</f>
        <v>Fast Track Success Academy</v>
      </c>
      <c r="D2" s="78"/>
      <c r="E2" s="78"/>
      <c r="F2" s="78"/>
      <c r="G2" s="78"/>
      <c r="H2" s="77"/>
      <c r="I2" s="77"/>
      <c r="J2" s="77"/>
      <c r="K2" s="76"/>
    </row>
    <row r="3" spans="1:11" x14ac:dyDescent="0.25">
      <c r="A3" s="74" t="s">
        <v>30</v>
      </c>
      <c r="B3" s="74"/>
      <c r="C3" s="75">
        <f>'[1]Uniformat FCI'!C2</f>
        <v>31069</v>
      </c>
      <c r="D3" s="72"/>
      <c r="E3" s="72"/>
      <c r="F3" s="72"/>
      <c r="G3" s="72"/>
      <c r="H3" s="72"/>
      <c r="I3" s="72"/>
      <c r="J3" s="72"/>
      <c r="K3" s="72"/>
    </row>
    <row r="4" spans="1:11" x14ac:dyDescent="0.25">
      <c r="A4" s="74" t="s">
        <v>29</v>
      </c>
      <c r="B4" s="74"/>
      <c r="C4" s="73">
        <f>'[1]Uniformat FCI'!C5</f>
        <v>28</v>
      </c>
      <c r="D4" s="72"/>
      <c r="E4" s="72"/>
      <c r="F4" s="72"/>
      <c r="G4" s="72"/>
      <c r="H4" s="72"/>
      <c r="I4" s="72"/>
      <c r="J4" s="72"/>
      <c r="K4" s="72"/>
    </row>
    <row r="7" spans="1:11" x14ac:dyDescent="0.25">
      <c r="A7" s="68" t="s">
        <v>26</v>
      </c>
      <c r="B7" s="69"/>
      <c r="C7" s="68" t="s">
        <v>28</v>
      </c>
      <c r="D7" s="71" t="s">
        <v>27</v>
      </c>
      <c r="E7" s="71"/>
      <c r="F7" s="71"/>
      <c r="G7" s="70"/>
    </row>
    <row r="8" spans="1:11" ht="16.5" x14ac:dyDescent="0.25">
      <c r="A8" s="68" t="s">
        <v>26</v>
      </c>
      <c r="B8" s="69"/>
      <c r="C8" s="68" t="s">
        <v>25</v>
      </c>
      <c r="D8" s="67" t="s">
        <v>24</v>
      </c>
      <c r="E8" s="67" t="s">
        <v>23</v>
      </c>
      <c r="F8" s="67" t="s">
        <v>22</v>
      </c>
      <c r="G8" s="66" t="s">
        <v>21</v>
      </c>
    </row>
    <row r="9" spans="1:11" ht="3" customHeight="1" x14ac:dyDescent="0.25">
      <c r="A9" s="65"/>
      <c r="B9" s="64"/>
      <c r="C9" s="63"/>
      <c r="D9" s="62"/>
      <c r="E9" s="62"/>
      <c r="F9" s="62"/>
      <c r="G9" s="62"/>
    </row>
    <row r="10" spans="1:11" x14ac:dyDescent="0.25">
      <c r="A10" s="61" t="s">
        <v>20</v>
      </c>
      <c r="B10" s="60"/>
      <c r="C10" s="59"/>
      <c r="D10" s="58"/>
      <c r="E10" s="57"/>
      <c r="F10" s="57"/>
      <c r="G10" s="56"/>
    </row>
    <row r="11" spans="1:11" ht="10.35" customHeight="1" x14ac:dyDescent="0.25">
      <c r="A11" s="52" t="s">
        <v>19</v>
      </c>
      <c r="B11" s="55"/>
      <c r="C11" s="54" t="s">
        <v>18</v>
      </c>
      <c r="D11" s="53">
        <v>1020</v>
      </c>
      <c r="E11" s="30">
        <v>950</v>
      </c>
      <c r="F11" s="28">
        <f>D11-E11</f>
        <v>70</v>
      </c>
      <c r="G11" s="27">
        <f>IF(F11&gt;0,1,D11/E11)</f>
        <v>1</v>
      </c>
      <c r="H11" s="1"/>
    </row>
    <row r="12" spans="1:11" ht="10.35" customHeight="1" x14ac:dyDescent="0.25">
      <c r="A12" s="52" t="s">
        <v>13</v>
      </c>
      <c r="B12" s="51"/>
      <c r="C12" s="54" t="s">
        <v>17</v>
      </c>
      <c r="D12" s="53">
        <v>760</v>
      </c>
      <c r="E12" s="30">
        <v>800</v>
      </c>
      <c r="F12" s="28">
        <f>D12-E12</f>
        <v>-40</v>
      </c>
      <c r="G12" s="27">
        <f>IF(F12&gt;0,1,D12/E12)</f>
        <v>0.95</v>
      </c>
      <c r="H12" s="1"/>
    </row>
    <row r="13" spans="1:11" ht="10.35" customHeight="1" x14ac:dyDescent="0.25">
      <c r="A13" s="52" t="s">
        <v>13</v>
      </c>
      <c r="B13" s="51"/>
      <c r="C13" s="54" t="s">
        <v>16</v>
      </c>
      <c r="D13" s="53">
        <v>611</v>
      </c>
      <c r="E13" s="30">
        <v>800</v>
      </c>
      <c r="F13" s="28">
        <f>D13-E13</f>
        <v>-189</v>
      </c>
      <c r="G13" s="27">
        <f>IF(F13&gt;0,1,D13/E13)</f>
        <v>0.76375000000000004</v>
      </c>
      <c r="H13" s="1"/>
    </row>
    <row r="14" spans="1:11" ht="10.35" customHeight="1" x14ac:dyDescent="0.25">
      <c r="A14" s="52" t="s">
        <v>13</v>
      </c>
      <c r="B14" s="51"/>
      <c r="C14" s="54" t="s">
        <v>15</v>
      </c>
      <c r="D14" s="53">
        <v>659</v>
      </c>
      <c r="E14" s="30">
        <v>800</v>
      </c>
      <c r="F14" s="28">
        <f>D14-E14</f>
        <v>-141</v>
      </c>
      <c r="G14" s="27">
        <f>IF(F14&gt;0,1,D14/E14)</f>
        <v>0.82374999999999998</v>
      </c>
      <c r="H14" s="1"/>
    </row>
    <row r="15" spans="1:11" ht="10.35" customHeight="1" x14ac:dyDescent="0.25">
      <c r="A15" s="52" t="s">
        <v>13</v>
      </c>
      <c r="B15" s="51"/>
      <c r="C15" s="54" t="s">
        <v>14</v>
      </c>
      <c r="D15" s="53">
        <v>599</v>
      </c>
      <c r="E15" s="30">
        <v>800</v>
      </c>
      <c r="F15" s="28">
        <f>D15-E15</f>
        <v>-201</v>
      </c>
      <c r="G15" s="27">
        <f>IF(F15&gt;0,1,D15/E15)</f>
        <v>0.74875000000000003</v>
      </c>
      <c r="H15" s="1"/>
    </row>
    <row r="16" spans="1:11" ht="10.35" customHeight="1" thickBot="1" x14ac:dyDescent="0.3">
      <c r="A16" s="52" t="s">
        <v>13</v>
      </c>
      <c r="B16" s="51"/>
      <c r="C16" s="50" t="s">
        <v>12</v>
      </c>
      <c r="D16" s="49">
        <v>573</v>
      </c>
      <c r="E16" s="48">
        <v>800</v>
      </c>
      <c r="F16" s="47">
        <f>D16-E16</f>
        <v>-227</v>
      </c>
      <c r="G16" s="27">
        <f>IF(F16&gt;0,1,D16/E16)</f>
        <v>0.71625000000000005</v>
      </c>
      <c r="H16" s="1"/>
    </row>
    <row r="17" spans="1:13" ht="15.75" thickBot="1" x14ac:dyDescent="0.3">
      <c r="A17" s="46"/>
      <c r="B17" s="45"/>
      <c r="C17" s="44" t="s">
        <v>11</v>
      </c>
      <c r="D17" s="8"/>
      <c r="E17" s="8"/>
      <c r="F17" s="8"/>
      <c r="G17" s="3">
        <f>AVERAGE(G11:G16)</f>
        <v>0.83374999999999988</v>
      </c>
      <c r="H17" s="1"/>
    </row>
    <row r="18" spans="1:13" x14ac:dyDescent="0.25">
      <c r="A18" s="43"/>
      <c r="B18" s="39"/>
      <c r="C18" s="42"/>
      <c r="D18" s="42"/>
      <c r="E18" s="41"/>
      <c r="F18" s="41"/>
      <c r="G18" s="41"/>
      <c r="H18" s="1"/>
    </row>
    <row r="19" spans="1:13" ht="2.25" customHeight="1" x14ac:dyDescent="0.25">
      <c r="A19" s="40"/>
      <c r="B19" s="39"/>
      <c r="C19" s="38"/>
      <c r="D19" s="38"/>
      <c r="E19" s="38"/>
      <c r="F19" s="38"/>
      <c r="G19" s="38"/>
      <c r="H19" s="1"/>
      <c r="K19" s="37"/>
    </row>
    <row r="20" spans="1:13" x14ac:dyDescent="0.25">
      <c r="A20" s="36" t="s">
        <v>10</v>
      </c>
      <c r="B20" s="16"/>
      <c r="C20" s="35"/>
      <c r="D20" s="34"/>
      <c r="E20" s="34"/>
      <c r="F20" s="34"/>
      <c r="G20" s="33"/>
      <c r="H20" s="1"/>
      <c r="K20" s="32" t="s">
        <v>9</v>
      </c>
    </row>
    <row r="21" spans="1:13" ht="10.35" customHeight="1" x14ac:dyDescent="0.25">
      <c r="A21" s="17" t="s">
        <v>8</v>
      </c>
      <c r="B21" s="16"/>
      <c r="C21" s="31" t="s">
        <v>2</v>
      </c>
      <c r="D21" s="30">
        <v>1871</v>
      </c>
      <c r="E21" s="29">
        <f>J21</f>
        <v>1425.3404044481961</v>
      </c>
      <c r="F21" s="28">
        <f>D21-E21</f>
        <v>445.65959555180393</v>
      </c>
      <c r="G21" s="27">
        <f>IF(F21&gt;0,1,D21/E21)</f>
        <v>1</v>
      </c>
      <c r="I21" s="18"/>
      <c r="J21" s="20">
        <f>K21*$J$27</f>
        <v>1425.3404044481961</v>
      </c>
      <c r="K21" s="19">
        <v>6250</v>
      </c>
      <c r="M21" s="18"/>
    </row>
    <row r="22" spans="1:13" ht="10.35" customHeight="1" x14ac:dyDescent="0.25">
      <c r="A22" s="17" t="s">
        <v>7</v>
      </c>
      <c r="B22" s="16"/>
      <c r="C22" s="31" t="s">
        <v>2</v>
      </c>
      <c r="D22" s="30">
        <v>0</v>
      </c>
      <c r="E22" s="29">
        <f>J22</f>
        <v>2257.7392006459427</v>
      </c>
      <c r="F22" s="28">
        <f>D22-E22</f>
        <v>-2257.7392006459427</v>
      </c>
      <c r="G22" s="27">
        <f>IF(F22&gt;0,1,D22/E22)</f>
        <v>0</v>
      </c>
      <c r="I22" s="18"/>
      <c r="J22" s="20">
        <f>K22*$J$27</f>
        <v>2257.7392006459427</v>
      </c>
      <c r="K22" s="19">
        <v>9900</v>
      </c>
      <c r="M22" s="18"/>
    </row>
    <row r="23" spans="1:13" ht="10.35" customHeight="1" x14ac:dyDescent="0.25">
      <c r="A23" s="17" t="s">
        <v>6</v>
      </c>
      <c r="B23" s="16"/>
      <c r="C23" s="31" t="s">
        <v>2</v>
      </c>
      <c r="D23" s="30">
        <v>0</v>
      </c>
      <c r="E23" s="29">
        <f>J23</f>
        <v>906.51649722905267</v>
      </c>
      <c r="F23" s="28">
        <f>D23-E23</f>
        <v>-906.51649722905267</v>
      </c>
      <c r="G23" s="27">
        <f>IF(F23&gt;0,1,D23/E23)</f>
        <v>0</v>
      </c>
      <c r="I23" s="18"/>
      <c r="J23" s="20">
        <f>K23*$J$27</f>
        <v>906.51649722905267</v>
      </c>
      <c r="K23" s="19">
        <v>3975</v>
      </c>
      <c r="M23" s="18"/>
    </row>
    <row r="24" spans="1:13" ht="10.35" customHeight="1" x14ac:dyDescent="0.25">
      <c r="A24" s="26" t="s">
        <v>5</v>
      </c>
      <c r="B24" s="16"/>
      <c r="C24" s="24" t="s">
        <v>2</v>
      </c>
      <c r="D24" s="23">
        <v>0</v>
      </c>
      <c r="E24" s="22">
        <f>J24</f>
        <v>319.27625059639593</v>
      </c>
      <c r="F24" s="21">
        <f>D24-E24</f>
        <v>-319.27625059639593</v>
      </c>
      <c r="G24" s="11">
        <f>IF(F24&gt;0,1,D24/E24)</f>
        <v>0</v>
      </c>
      <c r="I24" s="18"/>
      <c r="J24" s="20">
        <f>K24*$J$27</f>
        <v>319.27625059639593</v>
      </c>
      <c r="K24" s="19">
        <v>1400</v>
      </c>
      <c r="M24" s="18"/>
    </row>
    <row r="25" spans="1:13" ht="10.35" customHeight="1" x14ac:dyDescent="0.25">
      <c r="A25" s="25" t="s">
        <v>4</v>
      </c>
      <c r="C25" s="24" t="s">
        <v>2</v>
      </c>
      <c r="D25" s="23">
        <v>0</v>
      </c>
      <c r="E25" s="22">
        <f>J25</f>
        <v>706.96884060630521</v>
      </c>
      <c r="F25" s="21">
        <f>D25-E25</f>
        <v>-706.96884060630521</v>
      </c>
      <c r="G25" s="11">
        <f>IF(F25&gt;0,1,D25/E25)</f>
        <v>0</v>
      </c>
      <c r="I25" s="18"/>
      <c r="J25" s="20">
        <f>K25*$J$27</f>
        <v>706.96884060630521</v>
      </c>
      <c r="K25" s="19">
        <v>3100</v>
      </c>
      <c r="M25" s="18"/>
    </row>
    <row r="26" spans="1:13" ht="10.35" customHeight="1" thickBot="1" x14ac:dyDescent="0.3">
      <c r="A26" s="17" t="s">
        <v>3</v>
      </c>
      <c r="B26" s="16"/>
      <c r="C26" s="15" t="s">
        <v>2</v>
      </c>
      <c r="D26" s="14">
        <v>0</v>
      </c>
      <c r="E26" s="13">
        <f>J26</f>
        <v>1824.435717693691</v>
      </c>
      <c r="F26" s="12">
        <f>D26-E26</f>
        <v>-1824.435717693691</v>
      </c>
      <c r="G26" s="11">
        <f>IF(F26&gt;0,1,D26/E26)</f>
        <v>0</v>
      </c>
      <c r="H26" s="1"/>
      <c r="J26" s="10">
        <f>K26*$J$27</f>
        <v>1824.435717693691</v>
      </c>
      <c r="K26" s="9">
        <v>8000</v>
      </c>
    </row>
    <row r="27" spans="1:13" ht="15.75" thickBot="1" x14ac:dyDescent="0.3">
      <c r="A27" s="1"/>
      <c r="B27" s="1"/>
      <c r="C27" s="8" t="s">
        <v>1</v>
      </c>
      <c r="D27" s="8"/>
      <c r="E27" s="8"/>
      <c r="F27" s="8"/>
      <c r="G27" s="7">
        <f>AVERAGE(G26:G26)</f>
        <v>0</v>
      </c>
      <c r="H27" s="1"/>
      <c r="J27" s="6">
        <f>K29/K27</f>
        <v>0.22805446471171137</v>
      </c>
      <c r="K27" s="5">
        <v>136235</v>
      </c>
    </row>
    <row r="28" spans="1:13" ht="4.5" customHeight="1" thickBot="1" x14ac:dyDescent="0.3">
      <c r="A28" s="1"/>
      <c r="B28" s="1"/>
      <c r="C28" s="1"/>
      <c r="D28" s="1"/>
      <c r="E28" s="1"/>
      <c r="F28" s="1"/>
      <c r="G28" s="1"/>
      <c r="H28" s="1"/>
      <c r="J28" s="2"/>
    </row>
    <row r="29" spans="1:13" ht="15.75" thickBot="1" x14ac:dyDescent="0.3">
      <c r="A29" s="1"/>
      <c r="B29" s="1"/>
      <c r="C29" s="4" t="s">
        <v>0</v>
      </c>
      <c r="D29" s="4"/>
      <c r="E29" s="4"/>
      <c r="F29" s="4"/>
      <c r="G29" s="3">
        <f>AVERAGE(G17,G27)</f>
        <v>0.41687499999999994</v>
      </c>
      <c r="H29" s="1"/>
      <c r="J29" s="2"/>
      <c r="K29">
        <f>C3</f>
        <v>31069</v>
      </c>
    </row>
    <row r="30" spans="1:13" x14ac:dyDescent="0.25">
      <c r="A30" s="1"/>
      <c r="B30" s="1"/>
      <c r="C30" s="1"/>
      <c r="D30" s="1"/>
      <c r="E30" s="1"/>
      <c r="F30" s="1"/>
      <c r="G30" s="1"/>
      <c r="H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27:F27"/>
    <mergeCell ref="C29:F29"/>
    <mergeCell ref="A18:B19"/>
    <mergeCell ref="C19:G19"/>
    <mergeCell ref="C9:G9"/>
    <mergeCell ref="B12:B17"/>
    <mergeCell ref="C17:F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2013-03-11T16:44:41Z</dcterms:created>
  <dcterms:modified xsi:type="dcterms:W3CDTF">2013-03-11T16:45:18Z</dcterms:modified>
</cp:coreProperties>
</file>