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G86" i="1" s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90" i="1"/>
  <c r="G90" i="1"/>
  <c r="F91" i="1"/>
  <c r="G91" i="1" s="1"/>
  <c r="F92" i="1"/>
  <c r="G92" i="1" s="1"/>
  <c r="F93" i="1"/>
  <c r="G93" i="1" s="1"/>
  <c r="F94" i="1"/>
  <c r="G94" i="1"/>
  <c r="F95" i="1"/>
  <c r="G95" i="1" s="1"/>
  <c r="F96" i="1"/>
  <c r="G96" i="1" s="1"/>
  <c r="G97" i="1" l="1"/>
  <c r="G99" i="1" s="1"/>
</calcChain>
</file>

<file path=xl/sharedStrings.xml><?xml version="1.0" encoding="utf-8"?>
<sst xmlns="http://schemas.openxmlformats.org/spreadsheetml/2006/main" count="139" uniqueCount="53">
  <si>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</si>
  <si>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</si>
  <si>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</si>
  <si>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</si>
  <si>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</si>
  <si>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</si>
  <si>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 (6-12)</t>
  </si>
  <si>
    <t>Phys. Ed.</t>
  </si>
  <si>
    <t>Media Center</t>
  </si>
  <si>
    <t>Food Services (9-12)</t>
  </si>
  <si>
    <t>Specialized  Spaces:</t>
  </si>
  <si>
    <t xml:space="preserve">Classroom Adequacy % Score =  </t>
  </si>
  <si>
    <t>414-C</t>
  </si>
  <si>
    <t>General Classroom (Grades 9-12)</t>
  </si>
  <si>
    <t>403C</t>
  </si>
  <si>
    <t>312B</t>
  </si>
  <si>
    <t>312A</t>
  </si>
  <si>
    <t>281B</t>
  </si>
  <si>
    <t>281A</t>
  </si>
  <si>
    <t>220B</t>
  </si>
  <si>
    <t>220A</t>
  </si>
  <si>
    <t>214A</t>
  </si>
  <si>
    <t>207B</t>
  </si>
  <si>
    <t>207A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</si>
  <si>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</si>
  <si>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</si>
  <si>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</si>
  <si>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</si>
  <si>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</si>
  <si>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</si>
  <si>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</si>
  <si>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</si>
  <si>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</si>
  <si>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</si>
  <si>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</si>
  <si>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</si>
  <si>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</si>
  <si>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</si>
  <si>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</si>
  <si>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+ 5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</si>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</sst>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color rgb="FF000000"/>
      <name val="Calibri"/>
      <family val="2"/>
      <charset val="204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6"/>
      <color theme="1"/>
      <name val="Calibri"/>
      <family val="2"/>
      <scheme val="minor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6" fillId="0" borderId="4" xfId="5" applyFont="1" applyBorder="1" applyAlignment="1">
      <alignment vertical="center"/>
    </xf>
    <xf numFmtId="0" fontId="6" fillId="0" borderId="4" xfId="5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6" fillId="0" borderId="5" xfId="5" applyFont="1" applyBorder="1" applyAlignment="1">
      <alignment vertical="center"/>
    </xf>
    <xf numFmtId="9" fontId="4" fillId="0" borderId="5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6" fillId="0" borderId="5" xfId="5" applyFont="1" applyBorder="1" applyAlignment="1">
      <alignment horizontal="center" vertical="center"/>
    </xf>
    <xf numFmtId="0" fontId="5" fillId="0" borderId="0" xfId="5"/>
    <xf numFmtId="0" fontId="3" fillId="0" borderId="6" xfId="4" applyBorder="1" applyAlignment="1">
      <alignment horizontal="left" vertical="center"/>
    </xf>
    <xf numFmtId="0" fontId="3" fillId="0" borderId="7" xfId="4" applyBorder="1" applyAlignment="1">
      <alignment horizontal="left" vertical="center"/>
    </xf>
    <xf numFmtId="0" fontId="3" fillId="0" borderId="8" xfId="4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8" fillId="0" borderId="9" xfId="4" applyFont="1" applyBorder="1" applyAlignment="1">
      <alignment horizontal="left" vertical="center"/>
    </xf>
    <xf numFmtId="0" fontId="3" fillId="0" borderId="0" xfId="4" applyBorder="1" applyAlignment="1">
      <alignment horizontal="left" vertical="center"/>
    </xf>
    <xf numFmtId="0" fontId="3" fillId="0" borderId="0" xfId="4" applyBorder="1" applyAlignment="1">
      <alignment vertical="center"/>
    </xf>
    <xf numFmtId="0" fontId="9" fillId="0" borderId="10" xfId="4" applyFont="1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4" applyFont="1" applyBorder="1" applyAlignment="1">
      <alignment horizontal="right" vertical="center"/>
    </xf>
    <xf numFmtId="1" fontId="4" fillId="0" borderId="4" xfId="4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" fontId="4" fillId="0" borderId="5" xfId="4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left" vertical="center"/>
    </xf>
    <xf numFmtId="0" fontId="0" fillId="0" borderId="0" xfId="0" applyBorder="1"/>
    <xf numFmtId="0" fontId="9" fillId="0" borderId="0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9" fontId="2" fillId="0" borderId="0" xfId="3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0" fontId="3" fillId="0" borderId="12" xfId="4" applyBorder="1" applyAlignment="1">
      <alignment horizontal="right" vertical="top"/>
    </xf>
    <xf numFmtId="0" fontId="3" fillId="0" borderId="5" xfId="4" applyBorder="1" applyAlignment="1">
      <alignment horizontal="right" vertical="top"/>
    </xf>
    <xf numFmtId="0" fontId="3" fillId="0" borderId="5" xfId="4" applyBorder="1" applyAlignment="1">
      <alignment horizontal="left" vertical="top"/>
    </xf>
    <xf numFmtId="0" fontId="3" fillId="0" borderId="5" xfId="4" applyBorder="1" applyAlignment="1">
      <alignment horizontal="center" vertical="top"/>
    </xf>
    <xf numFmtId="0" fontId="3" fillId="0" borderId="13" xfId="4" applyBorder="1" applyAlignment="1">
      <alignment horizontal="left" vertical="top"/>
    </xf>
    <xf numFmtId="0" fontId="8" fillId="0" borderId="5" xfId="4" applyFont="1" applyBorder="1" applyAlignment="1">
      <alignment horizontal="left" vertical="top"/>
    </xf>
    <xf numFmtId="0" fontId="3" fillId="0" borderId="14" xfId="4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14" xfId="4" applyBorder="1" applyAlignment="1">
      <alignment horizontal="left" vertical="top"/>
    </xf>
    <xf numFmtId="0" fontId="4" fillId="0" borderId="12" xfId="4" applyFont="1" applyBorder="1" applyAlignment="1">
      <alignment horizontal="right" vertical="top" wrapText="1"/>
    </xf>
    <xf numFmtId="0" fontId="4" fillId="0" borderId="5" xfId="4" applyFont="1" applyBorder="1" applyAlignment="1">
      <alignment horizontal="right" vertical="top" wrapText="1"/>
    </xf>
    <xf numFmtId="0" fontId="4" fillId="0" borderId="5" xfId="4" applyFont="1" applyBorder="1" applyAlignment="1">
      <alignment horizontal="left" vertical="top" wrapText="1"/>
    </xf>
    <xf numFmtId="0" fontId="3" fillId="0" borderId="13" xfId="4" applyBorder="1" applyAlignment="1">
      <alignment horizontal="left" vertical="top" wrapText="1"/>
    </xf>
    <xf numFmtId="0" fontId="2" fillId="0" borderId="12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165" fontId="5" fillId="0" borderId="0" xfId="1" applyNumberFormat="1" applyFont="1" applyAlignment="1">
      <alignment horizontal="left" wrapText="1"/>
    </xf>
    <xf numFmtId="1" fontId="5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5" fillId="0" borderId="0" xfId="1" applyNumberFormat="1" applyFont="1" applyAlignment="1">
      <alignment horizontal="center" vertical="top" wrapText="1"/>
    </xf>
    <xf numFmtId="0" fontId="12" fillId="0" borderId="0" xfId="5" applyFont="1" applyAlignment="1">
      <alignment horizontal="left" wrapText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left"/>
    </xf>
    <xf numFmtId="0" fontId="15" fillId="0" borderId="0" xfId="5" applyFont="1" applyAlignment="1">
      <alignment horizontal="right"/>
    </xf>
    <xf numFmtId="0" fontId="5" fillId="0" borderId="0" xfId="5" applyAlignment="1">
      <alignment horizontal="left" wrapText="1"/>
    </xf>
    <xf numFmtId="9" fontId="0" fillId="0" borderId="0" xfId="6" applyFont="1"/>
    <xf numFmtId="165" fontId="5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right" vertical="top" wrapText="1"/>
    </xf>
    <xf numFmtId="1" fontId="5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3" fillId="0" borderId="0" xfId="4"/>
    <xf numFmtId="0" fontId="16" fillId="0" borderId="0" xfId="4" applyFont="1" applyAlignment="1">
      <alignment horizontal="right"/>
    </xf>
    <xf numFmtId="9" fontId="17" fillId="0" borderId="16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6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6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6" xfId="3" applyFont="1" applyBorder="1" applyAlignment="1">
      <alignment horizontal="right"/>
    </xf>
    <xf numFmtId="0" fontId="17" fillId="0" borderId="16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st%20Side%20High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East Side High</v>
          </cell>
        </row>
        <row r="2">
          <cell r="C2">
            <v>303421</v>
          </cell>
        </row>
        <row r="5">
          <cell r="C5">
            <v>101</v>
          </cell>
        </row>
        <row r="65">
          <cell r="H65">
            <v>68269725</v>
          </cell>
          <cell r="P65">
            <v>32758517.970027067</v>
          </cell>
          <cell r="Q65">
            <v>0.47983960635592227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8" customWidth="1"/>
    <col min="2" max="2" width="1.5703125" style="68" customWidth="1"/>
    <col min="3" max="3" width="14.140625" style="68" customWidth="1"/>
    <col min="4" max="4" width="7.42578125" style="68" customWidth="1"/>
    <col min="5" max="5" width="8.7109375" style="68" customWidth="1"/>
    <col min="6" max="6" width="6.7109375" style="68" customWidth="1"/>
    <col min="7" max="10" width="7.28515625" style="68" customWidth="1"/>
    <col min="11" max="11" width="0.5703125" style="68" customWidth="1"/>
    <col min="12" max="12" width="16.5703125" style="68" customWidth="1"/>
    <col min="13" max="16384" width="9.140625" style="68"/>
  </cols>
  <sheetData>
    <row r="1" spans="1:16" s="17" customFormat="1" ht="20.25" customHeight="1" x14ac:dyDescent="0.3">
      <c r="A1" s="58" t="s">
        <v>35</v>
      </c>
      <c r="B1" s="58"/>
      <c r="C1" s="57" t="str">
        <f>'[1]Uniformat FCI'!C1:G1</f>
        <v>East Side High</v>
      </c>
      <c r="D1" s="57"/>
      <c r="E1" s="57"/>
      <c r="F1" s="60" t="s">
        <v>37</v>
      </c>
      <c r="G1" s="60"/>
      <c r="H1" s="60"/>
      <c r="I1" s="60"/>
      <c r="J1" s="60"/>
      <c r="K1" s="60"/>
      <c r="L1" s="60"/>
      <c r="M1" s="61"/>
      <c r="N1" s="61"/>
      <c r="O1" s="61"/>
      <c r="P1" s="62"/>
    </row>
    <row r="2" spans="1:16" s="17" customFormat="1" ht="15" customHeight="1" x14ac:dyDescent="0.25">
      <c r="A2" s="55" t="s">
        <v>34</v>
      </c>
      <c r="B2" s="55"/>
      <c r="C2" s="63">
        <f>'[1]Uniformat FCI'!C2</f>
        <v>303421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17" customFormat="1" ht="15" customHeight="1" x14ac:dyDescent="0.25">
      <c r="A3" s="55" t="s">
        <v>38</v>
      </c>
      <c r="B3" s="55"/>
      <c r="C3" s="64" t="s">
        <v>39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17" customFormat="1" ht="15" customHeight="1" x14ac:dyDescent="0.25">
      <c r="A4" s="55" t="s">
        <v>33</v>
      </c>
      <c r="B4" s="55"/>
      <c r="C4" s="65">
        <f>'[1]Uniformat FCI'!C5</f>
        <v>101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7" customFormat="1" ht="15" customHeight="1" x14ac:dyDescent="0.25">
      <c r="A5" s="66"/>
      <c r="B5" s="66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17" customFormat="1" ht="15" customHeight="1" x14ac:dyDescent="0.25">
      <c r="A6" s="66" t="s">
        <v>40</v>
      </c>
      <c r="B6" s="66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67"/>
      <c r="B7" s="67"/>
      <c r="C7" s="67"/>
    </row>
    <row r="8" spans="1:16" x14ac:dyDescent="0.25">
      <c r="A8" s="69" t="s">
        <v>41</v>
      </c>
      <c r="B8" s="67"/>
      <c r="C8" s="70">
        <f>'[1]Uniformat FCI'!Q65</f>
        <v>0.47983960635592227</v>
      </c>
    </row>
    <row r="9" spans="1:16" ht="3.75" customHeight="1" x14ac:dyDescent="0.25">
      <c r="A9" s="67"/>
      <c r="B9" s="67"/>
      <c r="C9" s="71"/>
    </row>
    <row r="10" spans="1:16" x14ac:dyDescent="0.25">
      <c r="A10" s="69" t="s">
        <v>42</v>
      </c>
      <c r="B10" s="67"/>
      <c r="C10" s="70" t="str">
        <f>IF(C8&lt;=5%,"VERY GOOD",IF(AND(C8&lt;=20%,C8&gt;=6%),"GOOD",IF(AND(C8&lt;=35%,C8&gt;=21%),"FAIR",IF(AND(C8&lt;=50%,C8&gt;=36%),"POOR",IF(C8&gt;50%,"VERY POOR",0)))))</f>
        <v>POOR</v>
      </c>
    </row>
    <row r="11" spans="1:16" ht="3.75" customHeight="1" x14ac:dyDescent="0.25">
      <c r="A11" s="67"/>
      <c r="B11" s="67"/>
      <c r="C11" s="71"/>
    </row>
    <row r="12" spans="1:16" x14ac:dyDescent="0.25">
      <c r="A12" s="69" t="s">
        <v>43</v>
      </c>
      <c r="B12" s="67"/>
      <c r="C12" s="72">
        <f>'[1]Uniformat FCI'!P65</f>
        <v>32758517.970027067</v>
      </c>
    </row>
    <row r="13" spans="1:16" ht="3.75" customHeight="1" x14ac:dyDescent="0.25">
      <c r="A13" s="69"/>
      <c r="B13" s="67"/>
      <c r="C13" s="71"/>
    </row>
    <row r="14" spans="1:16" x14ac:dyDescent="0.25">
      <c r="A14" s="69" t="s">
        <v>44</v>
      </c>
      <c r="B14" s="67"/>
      <c r="C14" s="72">
        <f>'[1]Uniformat FCI'!H65</f>
        <v>68269725</v>
      </c>
    </row>
    <row r="15" spans="1:16" ht="3.75" customHeight="1" x14ac:dyDescent="0.25">
      <c r="A15" s="67"/>
      <c r="B15" s="67"/>
      <c r="C15" s="73"/>
    </row>
    <row r="16" spans="1:16" x14ac:dyDescent="0.25">
      <c r="A16" s="69"/>
      <c r="B16" s="67"/>
      <c r="C16" s="73"/>
    </row>
    <row r="17" spans="1:3" ht="15" customHeight="1" x14ac:dyDescent="0.25">
      <c r="A17" s="74" t="s">
        <v>45</v>
      </c>
      <c r="B17" s="67"/>
      <c r="C17" s="73"/>
    </row>
    <row r="18" spans="1:3" ht="7.5" customHeight="1" x14ac:dyDescent="0.25">
      <c r="A18" s="67"/>
      <c r="B18" s="67"/>
      <c r="C18" s="75"/>
    </row>
    <row r="19" spans="1:3" x14ac:dyDescent="0.25">
      <c r="A19" s="69" t="s">
        <v>46</v>
      </c>
      <c r="B19" s="67"/>
      <c r="C19" s="76">
        <v>1467</v>
      </c>
    </row>
    <row r="20" spans="1:3" ht="3.75" customHeight="1" x14ac:dyDescent="0.25">
      <c r="A20" s="67"/>
      <c r="B20" s="67"/>
      <c r="C20" s="73"/>
    </row>
    <row r="21" spans="1:3" x14ac:dyDescent="0.25">
      <c r="A21" s="69" t="s">
        <v>47</v>
      </c>
      <c r="B21" s="67"/>
      <c r="C21" s="76">
        <v>1165</v>
      </c>
    </row>
    <row r="22" spans="1:3" ht="3.75" customHeight="1" x14ac:dyDescent="0.25">
      <c r="A22" s="69"/>
      <c r="B22" s="67"/>
      <c r="C22" s="77"/>
    </row>
    <row r="23" spans="1:3" x14ac:dyDescent="0.25">
      <c r="A23" s="69" t="s">
        <v>48</v>
      </c>
      <c r="B23" s="67"/>
      <c r="C23" s="76">
        <v>1075</v>
      </c>
    </row>
    <row r="24" spans="1:3" ht="3.75" customHeight="1" x14ac:dyDescent="0.25">
      <c r="A24" s="69"/>
      <c r="B24" s="67"/>
      <c r="C24" s="73"/>
    </row>
    <row r="25" spans="1:3" x14ac:dyDescent="0.25">
      <c r="A25" s="69" t="s">
        <v>49</v>
      </c>
      <c r="B25" s="67"/>
      <c r="C25" s="78">
        <f>C19/C23</f>
        <v>1.3646511627906976</v>
      </c>
    </row>
    <row r="26" spans="1:3" ht="3.75" customHeight="1" x14ac:dyDescent="0.25">
      <c r="A26" s="67"/>
      <c r="B26" s="67"/>
      <c r="C26" s="73"/>
    </row>
    <row r="27" spans="1:3" x14ac:dyDescent="0.25">
      <c r="A27" s="67"/>
      <c r="B27" s="67"/>
      <c r="C27" s="73"/>
    </row>
    <row r="28" spans="1:3" ht="15" customHeight="1" x14ac:dyDescent="0.25">
      <c r="A28" s="74" t="s">
        <v>50</v>
      </c>
      <c r="B28" s="67"/>
      <c r="C28" s="73"/>
    </row>
    <row r="29" spans="1:3" ht="7.5" customHeight="1" x14ac:dyDescent="0.25">
      <c r="A29" s="67"/>
      <c r="B29" s="67"/>
      <c r="C29" s="73"/>
    </row>
    <row r="30" spans="1:3" x14ac:dyDescent="0.25">
      <c r="A30" s="69" t="s">
        <v>11</v>
      </c>
      <c r="B30" s="67"/>
      <c r="C30" s="78">
        <f>'Education Adequecy'!G86</f>
        <v>0.85719111111111113</v>
      </c>
    </row>
    <row r="31" spans="1:3" ht="3.75" customHeight="1" x14ac:dyDescent="0.25">
      <c r="A31" s="67"/>
      <c r="B31" s="67"/>
      <c r="C31" s="73"/>
    </row>
    <row r="32" spans="1:3" x14ac:dyDescent="0.25">
      <c r="A32" s="69" t="s">
        <v>51</v>
      </c>
      <c r="B32" s="67"/>
      <c r="C32" s="79" t="str">
        <f>IF(C30&lt;=65%,"VERY POOR",IF(AND(C30&lt;=75%,C30&gt;=66%),"POOR",IF(AND(C30&lt;=85%,C30&gt;=76%),"FAIR",IF(AND(C30&lt;=95%,C30&gt;85%),"GOOD",IF(C30&gt;=96%,"VERY GOOD",0)))))</f>
        <v>GOOD</v>
      </c>
    </row>
    <row r="33" spans="1:3" ht="3.75" customHeight="1" x14ac:dyDescent="0.25">
      <c r="A33" s="69"/>
      <c r="B33" s="67"/>
      <c r="C33" s="73"/>
    </row>
    <row r="34" spans="1:3" x14ac:dyDescent="0.25">
      <c r="A34" s="69" t="s">
        <v>1</v>
      </c>
      <c r="B34" s="67"/>
      <c r="C34" s="78">
        <f>'Education Adequecy'!G97</f>
        <v>0.93368309110244596</v>
      </c>
    </row>
    <row r="35" spans="1:3" ht="3.75" customHeight="1" x14ac:dyDescent="0.25">
      <c r="A35" s="67"/>
      <c r="B35" s="67"/>
      <c r="C35" s="73"/>
    </row>
    <row r="36" spans="1:3" x14ac:dyDescent="0.25">
      <c r="A36" s="69" t="s">
        <v>52</v>
      </c>
      <c r="B36" s="67"/>
      <c r="C36" s="79" t="str">
        <f>IF(C34&lt;=65%,"VERY POOR",IF(AND(C34&lt;=75%,C34&gt;=66%),"POOR",IF(AND(C34&lt;=85%,C34&gt;=76%),"FAIR",IF(AND(C34&lt;=95%,C34&gt;=86%),"GOOD",IF(C34&gt;=96%,"VERY GOOD",0)))))</f>
        <v>GOOD</v>
      </c>
    </row>
    <row r="37" spans="1:3" x14ac:dyDescent="0.25">
      <c r="A37" s="67"/>
      <c r="B37" s="67"/>
      <c r="C37" s="67"/>
    </row>
    <row r="38" spans="1:3" x14ac:dyDescent="0.25">
      <c r="A38" s="67"/>
      <c r="B38" s="67"/>
      <c r="C38" s="67"/>
    </row>
    <row r="39" spans="1:3" x14ac:dyDescent="0.25">
      <c r="A39" s="67"/>
      <c r="B39" s="67"/>
      <c r="C39" s="67"/>
    </row>
    <row r="40" spans="1:3" x14ac:dyDescent="0.25">
      <c r="A40" s="67"/>
      <c r="B40" s="67"/>
      <c r="C40" s="67"/>
    </row>
    <row r="41" spans="1:3" x14ac:dyDescent="0.25">
      <c r="A41" s="67"/>
      <c r="B41" s="67"/>
      <c r="C41" s="67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opLeftCell="A55" workbookViewId="0">
      <selection activeCell="I80" sqref="I80"/>
    </sheetView>
  </sheetViews>
  <sheetFormatPr defaultRowHeight="15" x14ac:dyDescent="0.25"/>
  <cols>
    <col min="1" max="1" width="33" bestFit="1" customWidth="1"/>
    <col min="2" max="2" width="1" customWidth="1"/>
  </cols>
  <sheetData>
    <row r="1" spans="1:7" ht="18" x14ac:dyDescent="0.25">
      <c r="A1" s="59" t="s">
        <v>36</v>
      </c>
      <c r="B1" s="59"/>
      <c r="C1" s="59"/>
      <c r="D1" s="59"/>
      <c r="E1" s="59"/>
      <c r="F1" s="59"/>
      <c r="G1" s="59"/>
    </row>
    <row r="2" spans="1:7" ht="18" x14ac:dyDescent="0.25">
      <c r="A2" s="58" t="s">
        <v>35</v>
      </c>
      <c r="B2" s="58"/>
      <c r="C2" s="57" t="str">
        <f>'[1]Uniformat FCI'!C1:G1</f>
        <v>East Side High</v>
      </c>
      <c r="D2" s="57"/>
      <c r="E2" s="57"/>
      <c r="F2" s="57"/>
      <c r="G2" s="57"/>
    </row>
    <row r="3" spans="1:7" x14ac:dyDescent="0.25">
      <c r="A3" s="55" t="s">
        <v>34</v>
      </c>
      <c r="B3" s="55"/>
      <c r="C3" s="56">
        <f>'[1]Uniformat FCI'!C2</f>
        <v>303421</v>
      </c>
      <c r="D3" s="53"/>
      <c r="E3" s="53"/>
      <c r="F3" s="53"/>
      <c r="G3" s="53"/>
    </row>
    <row r="4" spans="1:7" x14ac:dyDescent="0.25">
      <c r="A4" s="55" t="s">
        <v>33</v>
      </c>
      <c r="B4" s="55"/>
      <c r="C4" s="54">
        <f>'[1]Uniformat FCI'!C5</f>
        <v>101</v>
      </c>
      <c r="D4" s="53"/>
      <c r="E4" s="53"/>
      <c r="F4" s="53"/>
      <c r="G4" s="53"/>
    </row>
    <row r="7" spans="1:7" x14ac:dyDescent="0.25">
      <c r="A7" s="49" t="s">
        <v>30</v>
      </c>
      <c r="B7" s="50"/>
      <c r="C7" s="49" t="s">
        <v>32</v>
      </c>
      <c r="D7" s="52" t="s">
        <v>31</v>
      </c>
      <c r="E7" s="52"/>
      <c r="F7" s="52"/>
      <c r="G7" s="51"/>
    </row>
    <row r="8" spans="1:7" ht="16.5" x14ac:dyDescent="0.25">
      <c r="A8" s="49" t="s">
        <v>30</v>
      </c>
      <c r="B8" s="50"/>
      <c r="C8" s="49" t="s">
        <v>29</v>
      </c>
      <c r="D8" s="48" t="s">
        <v>28</v>
      </c>
      <c r="E8" s="48" t="s">
        <v>27</v>
      </c>
      <c r="F8" s="48" t="s">
        <v>26</v>
      </c>
      <c r="G8" s="47" t="s">
        <v>25</v>
      </c>
    </row>
    <row r="9" spans="1:7" ht="4.5" customHeight="1" x14ac:dyDescent="0.25">
      <c r="A9" s="46"/>
      <c r="B9" s="35"/>
      <c r="C9" s="45"/>
      <c r="D9" s="44"/>
      <c r="E9" s="44"/>
      <c r="F9" s="44"/>
      <c r="G9" s="44"/>
    </row>
    <row r="10" spans="1:7" x14ac:dyDescent="0.25">
      <c r="A10" s="43" t="s">
        <v>24</v>
      </c>
      <c r="B10" s="42"/>
      <c r="C10" s="41"/>
      <c r="D10" s="40"/>
      <c r="E10" s="39"/>
      <c r="F10" s="39"/>
      <c r="G10" s="38"/>
    </row>
    <row r="11" spans="1:7" ht="10.35" customHeight="1" x14ac:dyDescent="0.25">
      <c r="A11" s="12" t="s">
        <v>13</v>
      </c>
      <c r="B11" s="11"/>
      <c r="C11" s="16">
        <v>201</v>
      </c>
      <c r="D11" s="12">
        <v>602</v>
      </c>
      <c r="E11" s="31">
        <v>750</v>
      </c>
      <c r="F11" s="14">
        <f>D11-E11</f>
        <v>-148</v>
      </c>
      <c r="G11" s="13">
        <f>IF(F11&gt;0,1,D11/E11)</f>
        <v>0.80266666666666664</v>
      </c>
    </row>
    <row r="12" spans="1:7" ht="10.35" customHeight="1" x14ac:dyDescent="0.25">
      <c r="A12" s="12" t="s">
        <v>13</v>
      </c>
      <c r="B12" s="32"/>
      <c r="C12" s="16">
        <v>202</v>
      </c>
      <c r="D12" s="12">
        <v>633</v>
      </c>
      <c r="E12" s="31">
        <v>750</v>
      </c>
      <c r="F12" s="14">
        <f>D12-E12</f>
        <v>-117</v>
      </c>
      <c r="G12" s="13">
        <f>IF(F12&gt;0,1,D12/E12)</f>
        <v>0.84399999999999997</v>
      </c>
    </row>
    <row r="13" spans="1:7" ht="10.35" customHeight="1" x14ac:dyDescent="0.25">
      <c r="A13" s="12" t="s">
        <v>13</v>
      </c>
      <c r="B13" s="32"/>
      <c r="C13" s="16">
        <v>203</v>
      </c>
      <c r="D13" s="12">
        <v>627</v>
      </c>
      <c r="E13" s="31">
        <v>750</v>
      </c>
      <c r="F13" s="14">
        <f>D13-E13</f>
        <v>-123</v>
      </c>
      <c r="G13" s="13">
        <f>IF(F13&gt;0,1,D13/E13)</f>
        <v>0.83599999999999997</v>
      </c>
    </row>
    <row r="14" spans="1:7" ht="10.35" customHeight="1" x14ac:dyDescent="0.25">
      <c r="A14" s="12" t="s">
        <v>13</v>
      </c>
      <c r="B14" s="32"/>
      <c r="C14" s="16">
        <v>205</v>
      </c>
      <c r="D14" s="12">
        <v>948</v>
      </c>
      <c r="E14" s="31">
        <v>750</v>
      </c>
      <c r="F14" s="14">
        <f>D14-E14</f>
        <v>198</v>
      </c>
      <c r="G14" s="13">
        <f>IF(F14&gt;0,1,D14/E14)</f>
        <v>1</v>
      </c>
    </row>
    <row r="15" spans="1:7" ht="10.35" customHeight="1" x14ac:dyDescent="0.25">
      <c r="A15" s="12" t="s">
        <v>13</v>
      </c>
      <c r="B15" s="32"/>
      <c r="C15" s="16">
        <v>206</v>
      </c>
      <c r="D15" s="12">
        <v>839</v>
      </c>
      <c r="E15" s="31">
        <v>750</v>
      </c>
      <c r="F15" s="14">
        <f>D15-E15</f>
        <v>89</v>
      </c>
      <c r="G15" s="13">
        <f>IF(F15&gt;0,1,D15/E15)</f>
        <v>1</v>
      </c>
    </row>
    <row r="16" spans="1:7" ht="10.35" customHeight="1" x14ac:dyDescent="0.25">
      <c r="A16" s="12" t="s">
        <v>13</v>
      </c>
      <c r="B16" s="32"/>
      <c r="C16" s="16">
        <v>215</v>
      </c>
      <c r="D16" s="12">
        <v>726</v>
      </c>
      <c r="E16" s="31">
        <v>750</v>
      </c>
      <c r="F16" s="14">
        <f>D16-E16</f>
        <v>-24</v>
      </c>
      <c r="G16" s="13">
        <f>IF(F16&gt;0,1,D16/E16)</f>
        <v>0.96799999999999997</v>
      </c>
    </row>
    <row r="17" spans="1:23" ht="10.35" customHeight="1" x14ac:dyDescent="0.25">
      <c r="A17" s="12" t="s">
        <v>13</v>
      </c>
      <c r="B17" s="32"/>
      <c r="C17" s="16">
        <v>216</v>
      </c>
      <c r="D17" s="12">
        <v>713</v>
      </c>
      <c r="E17" s="31">
        <v>750</v>
      </c>
      <c r="F17" s="14">
        <f>D17-E17</f>
        <v>-37</v>
      </c>
      <c r="G17" s="13">
        <f>IF(F17&gt;0,1,D17/E17)</f>
        <v>0.95066666666666666</v>
      </c>
    </row>
    <row r="18" spans="1:23" ht="10.35" customHeight="1" x14ac:dyDescent="0.25">
      <c r="A18" s="12" t="s">
        <v>13</v>
      </c>
      <c r="B18" s="32"/>
      <c r="C18" s="16">
        <v>219</v>
      </c>
      <c r="D18" s="12">
        <v>623</v>
      </c>
      <c r="E18" s="31">
        <v>750</v>
      </c>
      <c r="F18" s="14">
        <f>D18-E18</f>
        <v>-127</v>
      </c>
      <c r="G18" s="13">
        <f>IF(F18&gt;0,1,D18/E18)</f>
        <v>0.83066666666666666</v>
      </c>
    </row>
    <row r="19" spans="1:23" ht="10.35" customHeight="1" x14ac:dyDescent="0.25">
      <c r="A19" s="12" t="s">
        <v>13</v>
      </c>
      <c r="B19" s="32"/>
      <c r="C19" s="16">
        <v>222</v>
      </c>
      <c r="D19" s="12">
        <v>1350</v>
      </c>
      <c r="E19" s="31">
        <v>750</v>
      </c>
      <c r="F19" s="14">
        <f>D19-E19</f>
        <v>600</v>
      </c>
      <c r="G19" s="13">
        <f>IF(F19&gt;0,1,D19/E19)</f>
        <v>1</v>
      </c>
    </row>
    <row r="20" spans="1:23" ht="10.35" customHeight="1" x14ac:dyDescent="0.25">
      <c r="A20" s="12" t="s">
        <v>13</v>
      </c>
      <c r="B20" s="32"/>
      <c r="C20" s="16">
        <v>269</v>
      </c>
      <c r="D20" s="12">
        <v>712</v>
      </c>
      <c r="E20" s="31">
        <v>750</v>
      </c>
      <c r="F20" s="14">
        <f>D20-E20</f>
        <v>-38</v>
      </c>
      <c r="G20" s="13">
        <f>IF(F20&gt;0,1,D20/E20)</f>
        <v>0.94933333333333336</v>
      </c>
    </row>
    <row r="21" spans="1:23" ht="10.35" customHeight="1" x14ac:dyDescent="0.25">
      <c r="A21" s="12" t="s">
        <v>13</v>
      </c>
      <c r="B21" s="32"/>
      <c r="C21" s="16">
        <v>270</v>
      </c>
      <c r="D21" s="12">
        <v>739</v>
      </c>
      <c r="E21" s="31">
        <v>750</v>
      </c>
      <c r="F21" s="14">
        <f>D21-E21</f>
        <v>-11</v>
      </c>
      <c r="G21" s="13">
        <f>IF(F21&gt;0,1,D21/E21)</f>
        <v>0.98533333333333328</v>
      </c>
    </row>
    <row r="22" spans="1:23" ht="10.35" customHeight="1" x14ac:dyDescent="0.25">
      <c r="A22" s="12" t="s">
        <v>13</v>
      </c>
      <c r="B22" s="32"/>
      <c r="C22" s="16">
        <v>301</v>
      </c>
      <c r="D22" s="12">
        <v>600</v>
      </c>
      <c r="E22" s="31">
        <v>750</v>
      </c>
      <c r="F22" s="14">
        <f>D22-E22</f>
        <v>-150</v>
      </c>
      <c r="G22" s="13">
        <f>IF(F22&gt;0,1,D22/E22)</f>
        <v>0.8</v>
      </c>
    </row>
    <row r="23" spans="1:23" ht="10.35" customHeight="1" x14ac:dyDescent="0.25">
      <c r="A23" s="12" t="s">
        <v>13</v>
      </c>
      <c r="B23" s="32"/>
      <c r="C23" s="16">
        <v>302</v>
      </c>
      <c r="D23" s="12">
        <v>649</v>
      </c>
      <c r="E23" s="31">
        <v>750</v>
      </c>
      <c r="F23" s="14">
        <f>D23-E23</f>
        <v>-101</v>
      </c>
      <c r="G23" s="13">
        <f>IF(F23&gt;0,1,D23/E23)</f>
        <v>0.86533333333333329</v>
      </c>
    </row>
    <row r="24" spans="1:23" ht="10.35" customHeight="1" x14ac:dyDescent="0.25">
      <c r="A24" s="12" t="s">
        <v>13</v>
      </c>
      <c r="B24" s="32"/>
      <c r="C24" s="16">
        <v>303</v>
      </c>
      <c r="D24" s="12">
        <v>614</v>
      </c>
      <c r="E24" s="31">
        <v>750</v>
      </c>
      <c r="F24" s="14">
        <f>D24-E24</f>
        <v>-136</v>
      </c>
      <c r="G24" s="13">
        <f>IF(F24&gt;0,1,D24/E24)</f>
        <v>0.81866666666666665</v>
      </c>
    </row>
    <row r="25" spans="1:23" ht="10.35" customHeight="1" x14ac:dyDescent="0.25">
      <c r="A25" s="12" t="s">
        <v>13</v>
      </c>
      <c r="B25" s="32"/>
      <c r="C25" s="16">
        <v>305</v>
      </c>
      <c r="D25" s="12">
        <v>487</v>
      </c>
      <c r="E25" s="31">
        <v>750</v>
      </c>
      <c r="F25" s="14">
        <f>D25-E25</f>
        <v>-263</v>
      </c>
      <c r="G25" s="13">
        <f>IF(F25&gt;0,1,D25/E25)</f>
        <v>0.64933333333333332</v>
      </c>
    </row>
    <row r="26" spans="1:23" ht="10.35" customHeight="1" x14ac:dyDescent="0.25">
      <c r="A26" s="12" t="s">
        <v>13</v>
      </c>
      <c r="B26" s="32"/>
      <c r="C26" s="16">
        <v>307</v>
      </c>
      <c r="D26" s="12">
        <v>872</v>
      </c>
      <c r="E26" s="31">
        <v>750</v>
      </c>
      <c r="F26" s="14">
        <f>D26-E26</f>
        <v>122</v>
      </c>
      <c r="G26" s="13">
        <f>IF(F26&gt;0,1,D26/E26)</f>
        <v>1</v>
      </c>
    </row>
    <row r="27" spans="1:23" ht="10.35" customHeight="1" x14ac:dyDescent="0.25">
      <c r="A27" s="12" t="s">
        <v>13</v>
      </c>
      <c r="B27" s="32"/>
      <c r="C27" s="16">
        <v>308</v>
      </c>
      <c r="D27" s="12">
        <v>815</v>
      </c>
      <c r="E27" s="31">
        <v>750</v>
      </c>
      <c r="F27" s="14">
        <f>D27-E27</f>
        <v>65</v>
      </c>
      <c r="G27" s="13">
        <f>IF(F27&gt;0,1,D27/E27)</f>
        <v>1</v>
      </c>
    </row>
    <row r="28" spans="1:23" ht="10.35" customHeight="1" x14ac:dyDescent="0.25">
      <c r="A28" s="12" t="s">
        <v>13</v>
      </c>
      <c r="B28" s="32"/>
      <c r="C28" s="16">
        <v>309</v>
      </c>
      <c r="D28" s="12">
        <v>578</v>
      </c>
      <c r="E28" s="31">
        <v>750</v>
      </c>
      <c r="F28" s="14">
        <f>D28-E28</f>
        <v>-172</v>
      </c>
      <c r="G28" s="13">
        <f>IF(F28&gt;0,1,D28/E28)</f>
        <v>0.77066666666666672</v>
      </c>
    </row>
    <row r="29" spans="1:23" ht="10.35" customHeight="1" x14ac:dyDescent="0.25">
      <c r="A29" s="12" t="s">
        <v>13</v>
      </c>
      <c r="B29" s="32"/>
      <c r="C29" s="16">
        <v>311</v>
      </c>
      <c r="D29" s="12">
        <v>622</v>
      </c>
      <c r="E29" s="31">
        <v>750</v>
      </c>
      <c r="F29" s="14">
        <f>D29-E29</f>
        <v>-128</v>
      </c>
      <c r="G29" s="13">
        <f>IF(F29&gt;0,1,D29/E29)</f>
        <v>0.82933333333333337</v>
      </c>
    </row>
    <row r="30" spans="1:23" ht="10.35" customHeight="1" x14ac:dyDescent="0.25">
      <c r="A30" s="12" t="s">
        <v>13</v>
      </c>
      <c r="B30" s="32"/>
      <c r="C30" s="16">
        <v>313</v>
      </c>
      <c r="D30" s="12">
        <v>634</v>
      </c>
      <c r="E30" s="31">
        <v>750</v>
      </c>
      <c r="F30" s="14">
        <f>D30-E30</f>
        <v>-116</v>
      </c>
      <c r="G30" s="13">
        <f>IF(F30&gt;0,1,D30/E30)</f>
        <v>0.84533333333333338</v>
      </c>
    </row>
    <row r="31" spans="1:23" ht="10.35" customHeight="1" x14ac:dyDescent="0.25">
      <c r="A31" s="12" t="s">
        <v>13</v>
      </c>
      <c r="B31" s="32"/>
      <c r="C31" s="16">
        <v>314</v>
      </c>
      <c r="D31" s="12">
        <v>643</v>
      </c>
      <c r="E31" s="31">
        <v>750</v>
      </c>
      <c r="F31" s="14">
        <f>D31-E31</f>
        <v>-107</v>
      </c>
      <c r="G31" s="13">
        <f>IF(F31&gt;0,1,D31/E31)</f>
        <v>0.85733333333333328</v>
      </c>
    </row>
    <row r="32" spans="1:23" ht="10.35" customHeight="1" x14ac:dyDescent="0.25">
      <c r="A32" s="12" t="s">
        <v>13</v>
      </c>
      <c r="B32" s="32"/>
      <c r="C32" s="16">
        <v>315</v>
      </c>
      <c r="D32" s="12">
        <v>696</v>
      </c>
      <c r="E32" s="31">
        <v>750</v>
      </c>
      <c r="F32" s="14">
        <f>D32-E32</f>
        <v>-54</v>
      </c>
      <c r="G32" s="13">
        <f>IF(F32&gt;0,1,D32/E32)</f>
        <v>0.92800000000000005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0.35" customHeight="1" x14ac:dyDescent="0.25">
      <c r="A33" s="12" t="s">
        <v>13</v>
      </c>
      <c r="B33" s="32"/>
      <c r="C33" s="16">
        <v>316</v>
      </c>
      <c r="D33" s="12">
        <v>755</v>
      </c>
      <c r="E33" s="31">
        <v>750</v>
      </c>
      <c r="F33" s="14">
        <f>D33-E33</f>
        <v>5</v>
      </c>
      <c r="G33" s="13">
        <f>IF(F33&gt;0,1,D33/E33)</f>
        <v>1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0.35" customHeight="1" x14ac:dyDescent="0.25">
      <c r="A34" s="12" t="s">
        <v>13</v>
      </c>
      <c r="B34" s="32"/>
      <c r="C34" s="16">
        <v>317</v>
      </c>
      <c r="D34" s="12">
        <v>516</v>
      </c>
      <c r="E34" s="31">
        <v>750</v>
      </c>
      <c r="F34" s="14">
        <f>D34-E34</f>
        <v>-234</v>
      </c>
      <c r="G34" s="13">
        <f>IF(F34&gt;0,1,D34/E34)</f>
        <v>0.68799999999999994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0.35" customHeight="1" x14ac:dyDescent="0.25">
      <c r="A35" s="12" t="s">
        <v>13</v>
      </c>
      <c r="B35" s="32"/>
      <c r="C35" s="16">
        <v>318</v>
      </c>
      <c r="D35" s="12">
        <v>456</v>
      </c>
      <c r="E35" s="31">
        <v>750</v>
      </c>
      <c r="F35" s="14">
        <f>D35-E35</f>
        <v>-294</v>
      </c>
      <c r="G35" s="13">
        <f>IF(F35&gt;0,1,D35/E35)</f>
        <v>0.60799999999999998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0.35" customHeight="1" x14ac:dyDescent="0.25">
      <c r="A36" s="12" t="s">
        <v>13</v>
      </c>
      <c r="B36" s="32"/>
      <c r="C36" s="16">
        <v>320</v>
      </c>
      <c r="D36" s="12">
        <v>609</v>
      </c>
      <c r="E36" s="31">
        <v>750</v>
      </c>
      <c r="F36" s="14">
        <f>D36-E36</f>
        <v>-141</v>
      </c>
      <c r="G36" s="13">
        <f>IF(F36&gt;0,1,D36/E36)</f>
        <v>0.81200000000000006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0.35" customHeight="1" x14ac:dyDescent="0.25">
      <c r="A37" s="12" t="s">
        <v>13</v>
      </c>
      <c r="B37" s="32"/>
      <c r="C37" s="16">
        <v>321</v>
      </c>
      <c r="D37" s="12">
        <v>603</v>
      </c>
      <c r="E37" s="31">
        <v>750</v>
      </c>
      <c r="F37" s="14">
        <f>D37-E37</f>
        <v>-147</v>
      </c>
      <c r="G37" s="13">
        <f>IF(F37&gt;0,1,D37/E37)</f>
        <v>0.80400000000000005</v>
      </c>
      <c r="M37" s="33"/>
      <c r="N37" s="33"/>
      <c r="O37" s="37"/>
      <c r="P37" s="37"/>
      <c r="Q37" s="37"/>
      <c r="R37" s="37"/>
      <c r="S37" s="36"/>
      <c r="T37" s="33"/>
      <c r="U37" s="33"/>
      <c r="V37" s="33"/>
      <c r="W37" s="33"/>
    </row>
    <row r="38" spans="1:23" ht="10.35" customHeight="1" x14ac:dyDescent="0.25">
      <c r="A38" s="12" t="s">
        <v>13</v>
      </c>
      <c r="B38" s="32"/>
      <c r="C38" s="16">
        <v>322</v>
      </c>
      <c r="D38" s="12">
        <v>588</v>
      </c>
      <c r="E38" s="31">
        <v>750</v>
      </c>
      <c r="F38" s="14">
        <f>D38-E38</f>
        <v>-162</v>
      </c>
      <c r="G38" s="13">
        <f>IF(F38&gt;0,1,D38/E38)</f>
        <v>0.78400000000000003</v>
      </c>
      <c r="M38" s="33"/>
      <c r="N38" s="33"/>
      <c r="O38" s="35"/>
      <c r="P38" s="35"/>
      <c r="Q38" s="34"/>
      <c r="R38" s="34"/>
      <c r="S38" s="34"/>
      <c r="T38" s="33"/>
      <c r="U38" s="33"/>
      <c r="V38" s="33"/>
      <c r="W38" s="33"/>
    </row>
    <row r="39" spans="1:23" ht="10.35" customHeight="1" x14ac:dyDescent="0.25">
      <c r="A39" s="12" t="s">
        <v>13</v>
      </c>
      <c r="B39" s="32"/>
      <c r="C39" s="16">
        <v>323</v>
      </c>
      <c r="D39" s="12">
        <v>660</v>
      </c>
      <c r="E39" s="31">
        <v>750</v>
      </c>
      <c r="F39" s="14">
        <f>D39-E39</f>
        <v>-90</v>
      </c>
      <c r="G39" s="13">
        <f>IF(F39&gt;0,1,D39/E39)</f>
        <v>0.88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0.35" customHeight="1" x14ac:dyDescent="0.25">
      <c r="A40" s="12" t="s">
        <v>13</v>
      </c>
      <c r="B40" s="32"/>
      <c r="C40" s="16">
        <v>324</v>
      </c>
      <c r="D40" s="12">
        <v>660</v>
      </c>
      <c r="E40" s="31">
        <v>750</v>
      </c>
      <c r="F40" s="14">
        <f>D40-E40</f>
        <v>-90</v>
      </c>
      <c r="G40" s="13">
        <f>IF(F40&gt;0,1,D40/E40)</f>
        <v>0.88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10.35" customHeight="1" x14ac:dyDescent="0.25">
      <c r="A41" s="12" t="s">
        <v>13</v>
      </c>
      <c r="B41" s="32"/>
      <c r="C41" s="16">
        <v>325</v>
      </c>
      <c r="D41" s="12">
        <v>444</v>
      </c>
      <c r="E41" s="31">
        <v>750</v>
      </c>
      <c r="F41" s="14">
        <f>D41-E41</f>
        <v>-306</v>
      </c>
      <c r="G41" s="13">
        <f>IF(F41&gt;0,1,D41/E41)</f>
        <v>0.59199999999999997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0.35" customHeight="1" x14ac:dyDescent="0.25">
      <c r="A42" s="12" t="s">
        <v>13</v>
      </c>
      <c r="B42" s="32"/>
      <c r="C42" s="16">
        <v>326</v>
      </c>
      <c r="D42" s="12">
        <v>659</v>
      </c>
      <c r="E42" s="31">
        <v>750</v>
      </c>
      <c r="F42" s="14">
        <f>D42-E42</f>
        <v>-91</v>
      </c>
      <c r="G42" s="13">
        <f>IF(F42&gt;0,1,D42/E42)</f>
        <v>0.87866666666666671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0.35" customHeight="1" x14ac:dyDescent="0.25">
      <c r="A43" s="12" t="s">
        <v>13</v>
      </c>
      <c r="B43" s="32"/>
      <c r="C43" s="16">
        <v>359</v>
      </c>
      <c r="D43" s="12">
        <v>310</v>
      </c>
      <c r="E43" s="31">
        <v>750</v>
      </c>
      <c r="F43" s="14">
        <f>D43-E43</f>
        <v>-440</v>
      </c>
      <c r="G43" s="13">
        <f>IF(F43&gt;0,1,D43/E43)</f>
        <v>0.41333333333333333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0.35" customHeight="1" x14ac:dyDescent="0.25">
      <c r="A44" s="12" t="s">
        <v>13</v>
      </c>
      <c r="B44" s="32"/>
      <c r="C44" s="16">
        <v>360</v>
      </c>
      <c r="D44" s="12">
        <v>749</v>
      </c>
      <c r="E44" s="31">
        <v>750</v>
      </c>
      <c r="F44" s="14">
        <f>D44-E44</f>
        <v>-1</v>
      </c>
      <c r="G44" s="13">
        <f>IF(F44&gt;0,1,D44/E44)</f>
        <v>0.9986666666666667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0.35" customHeight="1" x14ac:dyDescent="0.25">
      <c r="A45" s="12" t="s">
        <v>13</v>
      </c>
      <c r="B45" s="32"/>
      <c r="C45" s="16">
        <v>361</v>
      </c>
      <c r="D45" s="12">
        <v>751</v>
      </c>
      <c r="E45" s="31">
        <v>750</v>
      </c>
      <c r="F45" s="14">
        <f>D45-E45</f>
        <v>1</v>
      </c>
      <c r="G45" s="13">
        <f>IF(F45&gt;0,1,D45/E45)</f>
        <v>1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10.35" customHeight="1" x14ac:dyDescent="0.25">
      <c r="A46" s="12" t="s">
        <v>13</v>
      </c>
      <c r="B46" s="32"/>
      <c r="C46" s="16">
        <v>367</v>
      </c>
      <c r="D46" s="12">
        <v>699</v>
      </c>
      <c r="E46" s="31">
        <v>750</v>
      </c>
      <c r="F46" s="14">
        <f>D46-E46</f>
        <v>-51</v>
      </c>
      <c r="G46" s="13">
        <f>IF(F46&gt;0,1,D46/E46)</f>
        <v>0.93200000000000005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0.35" customHeight="1" x14ac:dyDescent="0.25">
      <c r="A47" s="12" t="s">
        <v>13</v>
      </c>
      <c r="B47" s="32"/>
      <c r="C47" s="16">
        <v>368</v>
      </c>
      <c r="D47" s="12">
        <v>717</v>
      </c>
      <c r="E47" s="31">
        <v>750</v>
      </c>
      <c r="F47" s="14">
        <f>D47-E47</f>
        <v>-33</v>
      </c>
      <c r="G47" s="13">
        <f>IF(F47&gt;0,1,D47/E47)</f>
        <v>0.95599999999999996</v>
      </c>
    </row>
    <row r="48" spans="1:23" ht="10.35" customHeight="1" x14ac:dyDescent="0.25">
      <c r="A48" s="12" t="s">
        <v>13</v>
      </c>
      <c r="B48" s="32"/>
      <c r="C48" s="16">
        <v>369</v>
      </c>
      <c r="D48" s="12">
        <v>712</v>
      </c>
      <c r="E48" s="31">
        <v>750</v>
      </c>
      <c r="F48" s="14">
        <f>D48-E48</f>
        <v>-38</v>
      </c>
      <c r="G48" s="13">
        <f>IF(F48&gt;0,1,D48/E48)</f>
        <v>0.94933333333333336</v>
      </c>
    </row>
    <row r="49" spans="1:7" ht="10.35" customHeight="1" x14ac:dyDescent="0.25">
      <c r="A49" s="12" t="s">
        <v>13</v>
      </c>
      <c r="B49" s="30"/>
      <c r="C49" s="16">
        <v>370</v>
      </c>
      <c r="D49" s="12">
        <v>739</v>
      </c>
      <c r="E49" s="31">
        <v>750</v>
      </c>
      <c r="F49" s="14">
        <f>D49-E49</f>
        <v>-11</v>
      </c>
      <c r="G49" s="13">
        <f>IF(F49&gt;0,1,D49/E49)</f>
        <v>0.98533333333333328</v>
      </c>
    </row>
    <row r="50" spans="1:7" ht="10.35" customHeight="1" x14ac:dyDescent="0.25">
      <c r="A50" s="12" t="s">
        <v>13</v>
      </c>
      <c r="B50" s="30"/>
      <c r="C50" s="16">
        <v>401</v>
      </c>
      <c r="D50" s="12">
        <v>600</v>
      </c>
      <c r="E50" s="31">
        <v>750</v>
      </c>
      <c r="F50" s="14">
        <f>D50-E50</f>
        <v>-150</v>
      </c>
      <c r="G50" s="13">
        <f>IF(F50&gt;0,1,D50/E50)</f>
        <v>0.8</v>
      </c>
    </row>
    <row r="51" spans="1:7" ht="10.35" customHeight="1" x14ac:dyDescent="0.25">
      <c r="A51" s="12" t="s">
        <v>13</v>
      </c>
      <c r="B51" s="30"/>
      <c r="C51" s="16">
        <v>402</v>
      </c>
      <c r="D51" s="12">
        <v>637</v>
      </c>
      <c r="E51" s="31">
        <v>750</v>
      </c>
      <c r="F51" s="14">
        <f>D51-E51</f>
        <v>-113</v>
      </c>
      <c r="G51" s="13">
        <f>IF(F51&gt;0,1,D51/E51)</f>
        <v>0.84933333333333338</v>
      </c>
    </row>
    <row r="52" spans="1:7" ht="10.35" customHeight="1" x14ac:dyDescent="0.25">
      <c r="A52" s="12" t="s">
        <v>13</v>
      </c>
      <c r="B52" s="30"/>
      <c r="C52" s="16">
        <v>408</v>
      </c>
      <c r="D52" s="12">
        <v>578</v>
      </c>
      <c r="E52" s="31">
        <v>750</v>
      </c>
      <c r="F52" s="14">
        <f>D52-E52</f>
        <v>-172</v>
      </c>
      <c r="G52" s="13">
        <f>IF(F52&gt;0,1,D52/E52)</f>
        <v>0.77066666666666672</v>
      </c>
    </row>
    <row r="53" spans="1:7" ht="10.35" customHeight="1" x14ac:dyDescent="0.25">
      <c r="A53" s="12" t="s">
        <v>13</v>
      </c>
      <c r="B53" s="30"/>
      <c r="C53" s="16">
        <v>410</v>
      </c>
      <c r="D53" s="12">
        <v>600</v>
      </c>
      <c r="E53" s="31">
        <v>750</v>
      </c>
      <c r="F53" s="14">
        <f>D53-E53</f>
        <v>-150</v>
      </c>
      <c r="G53" s="13">
        <f>IF(F53&gt;0,1,D53/E53)</f>
        <v>0.8</v>
      </c>
    </row>
    <row r="54" spans="1:7" ht="10.35" customHeight="1" x14ac:dyDescent="0.25">
      <c r="A54" s="12" t="s">
        <v>13</v>
      </c>
      <c r="B54" s="30"/>
      <c r="C54" s="16">
        <v>411</v>
      </c>
      <c r="D54" s="12">
        <v>627</v>
      </c>
      <c r="E54" s="31">
        <v>750</v>
      </c>
      <c r="F54" s="14">
        <f>D54-E54</f>
        <v>-123</v>
      </c>
      <c r="G54" s="13">
        <f>IF(F54&gt;0,1,D54/E54)</f>
        <v>0.83599999999999997</v>
      </c>
    </row>
    <row r="55" spans="1:7" ht="10.35" customHeight="1" x14ac:dyDescent="0.25">
      <c r="A55" s="12" t="s">
        <v>13</v>
      </c>
      <c r="B55" s="30"/>
      <c r="C55" s="16">
        <v>412</v>
      </c>
      <c r="D55" s="12">
        <v>590</v>
      </c>
      <c r="E55" s="31">
        <v>750</v>
      </c>
      <c r="F55" s="14">
        <f>D55-E55</f>
        <v>-160</v>
      </c>
      <c r="G55" s="13">
        <f>IF(F55&gt;0,1,D55/E55)</f>
        <v>0.78666666666666663</v>
      </c>
    </row>
    <row r="56" spans="1:7" ht="10.35" customHeight="1" x14ac:dyDescent="0.25">
      <c r="A56" s="12" t="s">
        <v>13</v>
      </c>
      <c r="B56" s="30"/>
      <c r="C56" s="16">
        <v>413</v>
      </c>
      <c r="D56" s="12">
        <v>634</v>
      </c>
      <c r="E56" s="31">
        <v>750</v>
      </c>
      <c r="F56" s="14">
        <f>D56-E56</f>
        <v>-116</v>
      </c>
      <c r="G56" s="13">
        <f>IF(F56&gt;0,1,D56/E56)</f>
        <v>0.84533333333333338</v>
      </c>
    </row>
    <row r="57" spans="1:7" ht="10.35" customHeight="1" x14ac:dyDescent="0.25">
      <c r="A57" s="12" t="s">
        <v>13</v>
      </c>
      <c r="B57" s="30"/>
      <c r="C57" s="16">
        <v>415</v>
      </c>
      <c r="D57" s="12">
        <v>325</v>
      </c>
      <c r="E57" s="31">
        <v>750</v>
      </c>
      <c r="F57" s="14">
        <f>D57-E57</f>
        <v>-425</v>
      </c>
      <c r="G57" s="13">
        <f>IF(F57&gt;0,1,D57/E57)</f>
        <v>0.43333333333333335</v>
      </c>
    </row>
    <row r="58" spans="1:7" ht="10.35" customHeight="1" x14ac:dyDescent="0.25">
      <c r="A58" s="12" t="s">
        <v>13</v>
      </c>
      <c r="B58" s="30"/>
      <c r="C58" s="16">
        <v>416</v>
      </c>
      <c r="D58" s="12">
        <v>754</v>
      </c>
      <c r="E58" s="31">
        <v>750</v>
      </c>
      <c r="F58" s="14">
        <f>D58-E58</f>
        <v>4</v>
      </c>
      <c r="G58" s="13">
        <f>IF(F58&gt;0,1,D58/E58)</f>
        <v>1</v>
      </c>
    </row>
    <row r="59" spans="1:7" ht="10.35" customHeight="1" x14ac:dyDescent="0.25">
      <c r="A59" s="12" t="s">
        <v>13</v>
      </c>
      <c r="B59" s="30"/>
      <c r="C59" s="16">
        <v>417</v>
      </c>
      <c r="D59" s="12">
        <v>516</v>
      </c>
      <c r="E59" s="31">
        <v>750</v>
      </c>
      <c r="F59" s="14">
        <f>D59-E59</f>
        <v>-234</v>
      </c>
      <c r="G59" s="13">
        <f>IF(F59&gt;0,1,D59/E59)</f>
        <v>0.68799999999999994</v>
      </c>
    </row>
    <row r="60" spans="1:7" ht="10.35" customHeight="1" x14ac:dyDescent="0.25">
      <c r="A60" s="12" t="s">
        <v>13</v>
      </c>
      <c r="B60" s="30"/>
      <c r="C60" s="16">
        <v>418</v>
      </c>
      <c r="D60" s="12">
        <v>654</v>
      </c>
      <c r="E60" s="31">
        <v>750</v>
      </c>
      <c r="F60" s="14">
        <f>D60-E60</f>
        <v>-96</v>
      </c>
      <c r="G60" s="13">
        <f>IF(F60&gt;0,1,D60/E60)</f>
        <v>0.872</v>
      </c>
    </row>
    <row r="61" spans="1:7" ht="10.35" customHeight="1" x14ac:dyDescent="0.25">
      <c r="A61" s="12" t="s">
        <v>13</v>
      </c>
      <c r="B61" s="30"/>
      <c r="C61" s="16">
        <v>420</v>
      </c>
      <c r="D61" s="12">
        <v>611</v>
      </c>
      <c r="E61" s="31">
        <v>750</v>
      </c>
      <c r="F61" s="14">
        <f>D61-E61</f>
        <v>-139</v>
      </c>
      <c r="G61" s="13">
        <f>IF(F61&gt;0,1,D61/E61)</f>
        <v>0.81466666666666665</v>
      </c>
    </row>
    <row r="62" spans="1:7" ht="10.35" customHeight="1" x14ac:dyDescent="0.25">
      <c r="A62" s="12" t="s">
        <v>13</v>
      </c>
      <c r="B62" s="30"/>
      <c r="C62" s="16">
        <v>421</v>
      </c>
      <c r="D62" s="12">
        <v>603</v>
      </c>
      <c r="E62" s="31">
        <v>750</v>
      </c>
      <c r="F62" s="14">
        <f>D62-E62</f>
        <v>-147</v>
      </c>
      <c r="G62" s="13">
        <f>IF(F62&gt;0,1,D62/E62)</f>
        <v>0.80400000000000005</v>
      </c>
    </row>
    <row r="63" spans="1:7" ht="10.35" customHeight="1" x14ac:dyDescent="0.25">
      <c r="A63" s="12" t="s">
        <v>13</v>
      </c>
      <c r="B63" s="30"/>
      <c r="C63" s="16">
        <v>422</v>
      </c>
      <c r="D63" s="12">
        <v>594</v>
      </c>
      <c r="E63" s="31">
        <v>750</v>
      </c>
      <c r="F63" s="14">
        <f>D63-E63</f>
        <v>-156</v>
      </c>
      <c r="G63" s="13">
        <f>IF(F63&gt;0,1,D63/E63)</f>
        <v>0.79200000000000004</v>
      </c>
    </row>
    <row r="64" spans="1:7" ht="10.35" customHeight="1" x14ac:dyDescent="0.25">
      <c r="A64" s="12" t="s">
        <v>13</v>
      </c>
      <c r="B64" s="30"/>
      <c r="C64" s="16">
        <v>423</v>
      </c>
      <c r="D64" s="12">
        <v>723</v>
      </c>
      <c r="E64" s="31">
        <v>750</v>
      </c>
      <c r="F64" s="14">
        <f>D64-E64</f>
        <v>-27</v>
      </c>
      <c r="G64" s="13">
        <f>IF(F64&gt;0,1,D64/E64)</f>
        <v>0.96399999999999997</v>
      </c>
    </row>
    <row r="65" spans="1:7" ht="10.35" customHeight="1" x14ac:dyDescent="0.25">
      <c r="A65" s="12" t="s">
        <v>13</v>
      </c>
      <c r="B65" s="30"/>
      <c r="C65" s="16">
        <v>424</v>
      </c>
      <c r="D65" s="12">
        <v>488</v>
      </c>
      <c r="E65" s="31">
        <v>750</v>
      </c>
      <c r="F65" s="14">
        <f>D65-E65</f>
        <v>-262</v>
      </c>
      <c r="G65" s="13">
        <f>IF(F65&gt;0,1,D65/E65)</f>
        <v>0.65066666666666662</v>
      </c>
    </row>
    <row r="66" spans="1:7" ht="10.35" customHeight="1" x14ac:dyDescent="0.25">
      <c r="A66" s="12" t="s">
        <v>13</v>
      </c>
      <c r="B66" s="30"/>
      <c r="C66" s="16">
        <v>425</v>
      </c>
      <c r="D66" s="12">
        <v>466</v>
      </c>
      <c r="E66" s="31">
        <v>750</v>
      </c>
      <c r="F66" s="14">
        <f>D66-E66</f>
        <v>-284</v>
      </c>
      <c r="G66" s="13">
        <f>IF(F66&gt;0,1,D66/E66)</f>
        <v>0.62133333333333329</v>
      </c>
    </row>
    <row r="67" spans="1:7" ht="10.35" customHeight="1" x14ac:dyDescent="0.25">
      <c r="A67" s="12" t="s">
        <v>13</v>
      </c>
      <c r="B67" s="30"/>
      <c r="C67" s="16">
        <v>426</v>
      </c>
      <c r="D67" s="12">
        <v>597</v>
      </c>
      <c r="E67" s="31">
        <v>750</v>
      </c>
      <c r="F67" s="14">
        <f>D67-E67</f>
        <v>-153</v>
      </c>
      <c r="G67" s="13">
        <f>IF(F67&gt;0,1,D67/E67)</f>
        <v>0.79600000000000004</v>
      </c>
    </row>
    <row r="68" spans="1:7" ht="10.35" customHeight="1" x14ac:dyDescent="0.25">
      <c r="A68" s="12" t="s">
        <v>13</v>
      </c>
      <c r="B68" s="30"/>
      <c r="C68" s="16">
        <v>460</v>
      </c>
      <c r="D68" s="12">
        <v>727</v>
      </c>
      <c r="E68" s="31">
        <v>750</v>
      </c>
      <c r="F68" s="14">
        <f>D68-E68</f>
        <v>-23</v>
      </c>
      <c r="G68" s="13">
        <f>IF(F68&gt;0,1,D68/E68)</f>
        <v>0.96933333333333338</v>
      </c>
    </row>
    <row r="69" spans="1:7" ht="10.35" customHeight="1" x14ac:dyDescent="0.25">
      <c r="A69" s="12" t="s">
        <v>13</v>
      </c>
      <c r="B69" s="30"/>
      <c r="C69" s="16">
        <v>461</v>
      </c>
      <c r="D69" s="12">
        <v>724</v>
      </c>
      <c r="E69" s="31">
        <v>750</v>
      </c>
      <c r="F69" s="14">
        <f>D69-E69</f>
        <v>-26</v>
      </c>
      <c r="G69" s="13">
        <f>IF(F69&gt;0,1,D69/E69)</f>
        <v>0.96533333333333338</v>
      </c>
    </row>
    <row r="70" spans="1:7" ht="10.35" customHeight="1" x14ac:dyDescent="0.25">
      <c r="A70" s="12" t="s">
        <v>13</v>
      </c>
      <c r="B70" s="30"/>
      <c r="C70" s="16">
        <v>465</v>
      </c>
      <c r="D70" s="12">
        <v>717</v>
      </c>
      <c r="E70" s="31">
        <v>750</v>
      </c>
      <c r="F70" s="14">
        <f>D70-E70</f>
        <v>-33</v>
      </c>
      <c r="G70" s="13">
        <f>IF(F70&gt;0,1,D70/E70)</f>
        <v>0.95599999999999996</v>
      </c>
    </row>
    <row r="71" spans="1:7" ht="10.35" customHeight="1" x14ac:dyDescent="0.25">
      <c r="A71" s="12" t="s">
        <v>13</v>
      </c>
      <c r="B71" s="30"/>
      <c r="C71" s="16">
        <v>467</v>
      </c>
      <c r="D71" s="12">
        <v>699</v>
      </c>
      <c r="E71" s="31">
        <v>750</v>
      </c>
      <c r="F71" s="14">
        <f>D71-E71</f>
        <v>-51</v>
      </c>
      <c r="G71" s="13">
        <f>IF(F71&gt;0,1,D71/E71)</f>
        <v>0.93200000000000005</v>
      </c>
    </row>
    <row r="72" spans="1:7" ht="10.35" customHeight="1" x14ac:dyDescent="0.25">
      <c r="A72" s="12" t="s">
        <v>13</v>
      </c>
      <c r="B72" s="30"/>
      <c r="C72" s="16">
        <v>469</v>
      </c>
      <c r="D72" s="12">
        <v>718</v>
      </c>
      <c r="E72" s="31">
        <v>750</v>
      </c>
      <c r="F72" s="14">
        <f>D72-E72</f>
        <v>-32</v>
      </c>
      <c r="G72" s="13">
        <f>IF(F72&gt;0,1,D72/E72)</f>
        <v>0.95733333333333337</v>
      </c>
    </row>
    <row r="73" spans="1:7" ht="10.35" customHeight="1" x14ac:dyDescent="0.25">
      <c r="A73" s="12" t="s">
        <v>13</v>
      </c>
      <c r="B73" s="30"/>
      <c r="C73" s="16">
        <v>480</v>
      </c>
      <c r="D73" s="12">
        <v>924</v>
      </c>
      <c r="E73" s="31">
        <v>750</v>
      </c>
      <c r="F73" s="14">
        <f>D73-E73</f>
        <v>174</v>
      </c>
      <c r="G73" s="13">
        <f>IF(F73&gt;0,1,D73/E73)</f>
        <v>1</v>
      </c>
    </row>
    <row r="74" spans="1:7" ht="10.35" customHeight="1" x14ac:dyDescent="0.25">
      <c r="A74" s="12" t="s">
        <v>13</v>
      </c>
      <c r="B74" s="30"/>
      <c r="C74" s="16">
        <v>483</v>
      </c>
      <c r="D74" s="12">
        <v>1339</v>
      </c>
      <c r="E74" s="31">
        <v>750</v>
      </c>
      <c r="F74" s="14">
        <f>D74-E74</f>
        <v>589</v>
      </c>
      <c r="G74" s="13">
        <f>IF(F74&gt;0,1,D74/E74)</f>
        <v>1</v>
      </c>
    </row>
    <row r="75" spans="1:7" ht="10.35" customHeight="1" x14ac:dyDescent="0.25">
      <c r="A75" s="12" t="s">
        <v>13</v>
      </c>
      <c r="B75" s="30"/>
      <c r="C75" s="16" t="s">
        <v>23</v>
      </c>
      <c r="D75" s="12">
        <v>792</v>
      </c>
      <c r="E75" s="31">
        <v>750</v>
      </c>
      <c r="F75" s="14">
        <f>D75-E75</f>
        <v>42</v>
      </c>
      <c r="G75" s="13">
        <f>IF(F75&gt;0,1,D75/E75)</f>
        <v>1</v>
      </c>
    </row>
    <row r="76" spans="1:7" ht="10.35" customHeight="1" x14ac:dyDescent="0.25">
      <c r="A76" s="12" t="s">
        <v>13</v>
      </c>
      <c r="B76" s="30"/>
      <c r="C76" s="16" t="s">
        <v>22</v>
      </c>
      <c r="D76" s="12">
        <v>571</v>
      </c>
      <c r="E76" s="31">
        <v>750</v>
      </c>
      <c r="F76" s="14">
        <f>D76-E76</f>
        <v>-179</v>
      </c>
      <c r="G76" s="13">
        <f>IF(F76&gt;0,1,D76/E76)</f>
        <v>0.76133333333333331</v>
      </c>
    </row>
    <row r="77" spans="1:7" ht="10.35" customHeight="1" x14ac:dyDescent="0.25">
      <c r="A77" s="12" t="s">
        <v>13</v>
      </c>
      <c r="B77" s="30"/>
      <c r="C77" s="16" t="s">
        <v>21</v>
      </c>
      <c r="D77" s="12">
        <v>639</v>
      </c>
      <c r="E77" s="31">
        <v>750</v>
      </c>
      <c r="F77" s="14">
        <f>D77-E77</f>
        <v>-111</v>
      </c>
      <c r="G77" s="13">
        <f>IF(F77&gt;0,1,D77/E77)</f>
        <v>0.85199999999999998</v>
      </c>
    </row>
    <row r="78" spans="1:7" ht="10.35" customHeight="1" x14ac:dyDescent="0.25">
      <c r="A78" s="12" t="s">
        <v>13</v>
      </c>
      <c r="B78" s="30"/>
      <c r="C78" s="16" t="s">
        <v>20</v>
      </c>
      <c r="D78" s="12">
        <v>603</v>
      </c>
      <c r="E78" s="31">
        <v>750</v>
      </c>
      <c r="F78" s="14">
        <f>D78-E78</f>
        <v>-147</v>
      </c>
      <c r="G78" s="13">
        <f>IF(F78&gt;0,1,D78/E78)</f>
        <v>0.80400000000000005</v>
      </c>
    </row>
    <row r="79" spans="1:7" ht="10.35" customHeight="1" x14ac:dyDescent="0.25">
      <c r="A79" s="12" t="s">
        <v>13</v>
      </c>
      <c r="B79" s="30"/>
      <c r="C79" s="16" t="s">
        <v>19</v>
      </c>
      <c r="D79" s="12">
        <v>606</v>
      </c>
      <c r="E79" s="31">
        <v>750</v>
      </c>
      <c r="F79" s="14">
        <f>D79-E79</f>
        <v>-144</v>
      </c>
      <c r="G79" s="13">
        <f>IF(F79&gt;0,1,D79/E79)</f>
        <v>0.80800000000000005</v>
      </c>
    </row>
    <row r="80" spans="1:7" ht="10.35" customHeight="1" x14ac:dyDescent="0.25">
      <c r="A80" s="12" t="s">
        <v>13</v>
      </c>
      <c r="B80" s="30"/>
      <c r="C80" s="16" t="s">
        <v>18</v>
      </c>
      <c r="D80" s="12">
        <v>1035</v>
      </c>
      <c r="E80" s="31">
        <v>750</v>
      </c>
      <c r="F80" s="14">
        <f>D80-E80</f>
        <v>285</v>
      </c>
      <c r="G80" s="13">
        <f>IF(F80&gt;0,1,D80/E80)</f>
        <v>1</v>
      </c>
    </row>
    <row r="81" spans="1:11" ht="10.35" customHeight="1" x14ac:dyDescent="0.25">
      <c r="A81" s="12" t="s">
        <v>13</v>
      </c>
      <c r="B81" s="30"/>
      <c r="C81" s="16" t="s">
        <v>17</v>
      </c>
      <c r="D81" s="12">
        <v>1371</v>
      </c>
      <c r="E81" s="31">
        <v>750</v>
      </c>
      <c r="F81" s="14">
        <f>D81-E81</f>
        <v>621</v>
      </c>
      <c r="G81" s="13">
        <f>IF(F81&gt;0,1,D81/E81)</f>
        <v>1</v>
      </c>
    </row>
    <row r="82" spans="1:11" ht="10.35" customHeight="1" x14ac:dyDescent="0.25">
      <c r="A82" s="12" t="s">
        <v>13</v>
      </c>
      <c r="B82" s="30"/>
      <c r="C82" s="16" t="s">
        <v>16</v>
      </c>
      <c r="D82" s="12">
        <v>622</v>
      </c>
      <c r="E82" s="31">
        <v>750</v>
      </c>
      <c r="F82" s="14">
        <f>D82-E82</f>
        <v>-128</v>
      </c>
      <c r="G82" s="13">
        <f>IF(F82&gt;0,1,D82/E82)</f>
        <v>0.82933333333333337</v>
      </c>
    </row>
    <row r="83" spans="1:11" ht="10.35" customHeight="1" x14ac:dyDescent="0.25">
      <c r="A83" s="12" t="s">
        <v>13</v>
      </c>
      <c r="B83" s="30"/>
      <c r="C83" s="16" t="s">
        <v>15</v>
      </c>
      <c r="D83" s="12">
        <v>590</v>
      </c>
      <c r="E83" s="31">
        <v>750</v>
      </c>
      <c r="F83" s="14">
        <f>D83-E83</f>
        <v>-160</v>
      </c>
      <c r="G83" s="13">
        <f>IF(F83&gt;0,1,D83/E83)</f>
        <v>0.78666666666666663</v>
      </c>
    </row>
    <row r="84" spans="1:11" ht="10.35" customHeight="1" x14ac:dyDescent="0.25">
      <c r="A84" s="12" t="s">
        <v>13</v>
      </c>
      <c r="B84" s="30"/>
      <c r="C84" s="16" t="s">
        <v>14</v>
      </c>
      <c r="D84" s="12">
        <v>639</v>
      </c>
      <c r="E84" s="31">
        <v>750</v>
      </c>
      <c r="F84" s="14">
        <f>D84-E84</f>
        <v>-111</v>
      </c>
      <c r="G84" s="13">
        <f>IF(F84&gt;0,1,D84/E84)</f>
        <v>0.85199999999999998</v>
      </c>
    </row>
    <row r="85" spans="1:11" ht="10.35" customHeight="1" thickBot="1" x14ac:dyDescent="0.3">
      <c r="A85" s="12" t="s">
        <v>13</v>
      </c>
      <c r="B85" s="30"/>
      <c r="C85" s="10" t="s">
        <v>12</v>
      </c>
      <c r="D85" s="9">
        <v>1014</v>
      </c>
      <c r="E85" s="29">
        <v>750</v>
      </c>
      <c r="F85" s="7">
        <f>D85-E85</f>
        <v>264</v>
      </c>
      <c r="G85" s="6">
        <f>IF(F85&gt;0,1,D85/E85)</f>
        <v>1</v>
      </c>
    </row>
    <row r="86" spans="1:11" ht="15.75" thickBot="1" x14ac:dyDescent="0.3">
      <c r="A86" s="3"/>
      <c r="B86" s="3"/>
      <c r="C86" s="28" t="s">
        <v>11</v>
      </c>
      <c r="D86" s="5"/>
      <c r="E86" s="5"/>
      <c r="F86" s="5"/>
      <c r="G86" s="4">
        <f>AVERAGE(G11:G85)</f>
        <v>0.85719111111111113</v>
      </c>
    </row>
    <row r="87" spans="1:11" x14ac:dyDescent="0.25">
      <c r="A87" s="27"/>
      <c r="B87" s="27"/>
      <c r="C87" s="26"/>
      <c r="D87" s="26"/>
      <c r="E87" s="25"/>
      <c r="F87" s="25"/>
      <c r="G87" s="25"/>
    </row>
    <row r="88" spans="1:11" ht="5.25" customHeight="1" x14ac:dyDescent="0.25">
      <c r="A88" s="23"/>
      <c r="B88" s="24"/>
      <c r="C88" s="23"/>
      <c r="D88" s="23"/>
      <c r="E88" s="23"/>
      <c r="F88" s="23"/>
      <c r="G88" s="23"/>
    </row>
    <row r="89" spans="1:11" x14ac:dyDescent="0.25">
      <c r="A89" s="22" t="s">
        <v>10</v>
      </c>
      <c r="B89" s="21"/>
      <c r="C89" s="20"/>
      <c r="D89" s="19"/>
      <c r="E89" s="19"/>
      <c r="F89" s="19"/>
      <c r="G89" s="18"/>
    </row>
    <row r="90" spans="1:11" ht="10.35" customHeight="1" x14ac:dyDescent="0.25">
      <c r="A90" s="12" t="s">
        <v>9</v>
      </c>
      <c r="B90" s="11"/>
      <c r="C90" s="16" t="s">
        <v>2</v>
      </c>
      <c r="D90" s="12">
        <v>12736</v>
      </c>
      <c r="E90" s="15">
        <v>8000</v>
      </c>
      <c r="F90" s="14">
        <f>D90-E90</f>
        <v>4736</v>
      </c>
      <c r="G90" s="13">
        <f>IF(F90&gt;0,1,D90/E90)</f>
        <v>1</v>
      </c>
    </row>
    <row r="91" spans="1:11" ht="10.35" customHeight="1" x14ac:dyDescent="0.25">
      <c r="A91" s="12" t="s">
        <v>8</v>
      </c>
      <c r="B91" s="11"/>
      <c r="C91" s="16" t="s">
        <v>2</v>
      </c>
      <c r="D91" s="12">
        <v>5398</v>
      </c>
      <c r="E91" s="15">
        <v>10075</v>
      </c>
      <c r="F91" s="14">
        <f>D91-E91</f>
        <v>-4677</v>
      </c>
      <c r="G91" s="13">
        <f>IF(F91&gt;0,1,D91/E91)</f>
        <v>0.53578163771712162</v>
      </c>
      <c r="K91" s="17"/>
    </row>
    <row r="92" spans="1:11" ht="10.35" customHeight="1" x14ac:dyDescent="0.25">
      <c r="A92" s="12" t="s">
        <v>7</v>
      </c>
      <c r="B92" s="11"/>
      <c r="C92" s="16" t="s">
        <v>2</v>
      </c>
      <c r="D92" s="12">
        <v>28154</v>
      </c>
      <c r="E92" s="15">
        <v>21100</v>
      </c>
      <c r="F92" s="14">
        <f>D92-E92</f>
        <v>7054</v>
      </c>
      <c r="G92" s="13">
        <f>IF(F92&gt;0,1,D92/E92)</f>
        <v>1</v>
      </c>
      <c r="K92" s="17"/>
    </row>
    <row r="93" spans="1:11" ht="10.35" customHeight="1" x14ac:dyDescent="0.25">
      <c r="A93" s="12" t="s">
        <v>6</v>
      </c>
      <c r="B93" s="11"/>
      <c r="C93" s="16" t="s">
        <v>2</v>
      </c>
      <c r="D93" s="12">
        <v>11183</v>
      </c>
      <c r="E93" s="15">
        <v>5750</v>
      </c>
      <c r="F93" s="14">
        <f>D93-E93</f>
        <v>5433</v>
      </c>
      <c r="G93" s="13">
        <f>IF(F93&gt;0,1,D93/E93)</f>
        <v>1</v>
      </c>
    </row>
    <row r="94" spans="1:11" ht="10.35" customHeight="1" x14ac:dyDescent="0.25">
      <c r="A94" s="12" t="s">
        <v>5</v>
      </c>
      <c r="B94" s="11"/>
      <c r="C94" s="16" t="s">
        <v>2</v>
      </c>
      <c r="D94" s="12">
        <v>4009</v>
      </c>
      <c r="E94" s="15">
        <v>2400</v>
      </c>
      <c r="F94" s="14">
        <f>D94-E94</f>
        <v>1609</v>
      </c>
      <c r="G94" s="13">
        <f>IF(F94&gt;0,1,D94/E94)</f>
        <v>1</v>
      </c>
    </row>
    <row r="95" spans="1:11" ht="10.35" customHeight="1" x14ac:dyDescent="0.25">
      <c r="A95" s="12" t="s">
        <v>4</v>
      </c>
      <c r="B95" s="11"/>
      <c r="C95" s="16" t="s">
        <v>2</v>
      </c>
      <c r="D95" s="12">
        <v>12189</v>
      </c>
      <c r="E95" s="15">
        <v>1400</v>
      </c>
      <c r="F95" s="14">
        <f>D95-E95</f>
        <v>10789</v>
      </c>
      <c r="G95" s="13">
        <f>IF(F95&gt;0,1,D95/E95)</f>
        <v>1</v>
      </c>
    </row>
    <row r="96" spans="1:11" ht="10.35" customHeight="1" thickBot="1" x14ac:dyDescent="0.3">
      <c r="A96" s="12" t="s">
        <v>3</v>
      </c>
      <c r="B96" s="11"/>
      <c r="C96" s="10" t="s">
        <v>2</v>
      </c>
      <c r="D96" s="9">
        <v>10503</v>
      </c>
      <c r="E96" s="8">
        <v>3100</v>
      </c>
      <c r="F96" s="7">
        <f>D96-E96</f>
        <v>7403</v>
      </c>
      <c r="G96" s="6">
        <f>IF(F96&gt;0,1,D96/E96)</f>
        <v>1</v>
      </c>
    </row>
    <row r="97" spans="1:7" ht="15.75" thickBot="1" x14ac:dyDescent="0.3">
      <c r="A97" s="3"/>
      <c r="B97" s="3"/>
      <c r="C97" s="5" t="s">
        <v>1</v>
      </c>
      <c r="D97" s="5"/>
      <c r="E97" s="5"/>
      <c r="F97" s="5"/>
      <c r="G97" s="4">
        <f>AVERAGE(G90:G96)</f>
        <v>0.93368309110244596</v>
      </c>
    </row>
    <row r="98" spans="1:7" ht="15.75" thickBot="1" x14ac:dyDescent="0.3">
      <c r="A98" s="3"/>
      <c r="B98" s="3"/>
      <c r="C98" s="3"/>
      <c r="D98" s="3"/>
      <c r="E98" s="3"/>
      <c r="F98" s="3"/>
      <c r="G98" s="3"/>
    </row>
    <row r="99" spans="1:7" ht="15.75" thickBot="1" x14ac:dyDescent="0.3">
      <c r="A99" s="3"/>
      <c r="B99" s="3"/>
      <c r="C99" s="2" t="s">
        <v>0</v>
      </c>
      <c r="D99" s="2"/>
      <c r="E99" s="2"/>
      <c r="F99" s="2"/>
      <c r="G99" s="1">
        <f>AVERAGE(G97,G86)</f>
        <v>0.89543710110677854</v>
      </c>
    </row>
  </sheetData>
  <mergeCells count="17">
    <mergeCell ref="O37:R37"/>
    <mergeCell ref="A7:A8"/>
    <mergeCell ref="B7:B8"/>
    <mergeCell ref="C7:C8"/>
    <mergeCell ref="D7:G7"/>
    <mergeCell ref="C99:F99"/>
    <mergeCell ref="A88:B88"/>
    <mergeCell ref="C88:G88"/>
    <mergeCell ref="C9:G9"/>
    <mergeCell ref="B12:B48"/>
    <mergeCell ref="C86:F86"/>
    <mergeCell ref="A1:G1"/>
    <mergeCell ref="A3:B3"/>
    <mergeCell ref="A4:B4"/>
    <mergeCell ref="C97:F9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2013-02-08T15:22:21Z</dcterms:created>
  <dcterms:modified xsi:type="dcterms:W3CDTF">2013-02-08T15:22:52Z</dcterms:modified>
</cp:coreProperties>
</file>