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FCI Summary" sheetId="2" r:id="rId1"/>
    <sheet name="Education Adequecy" sheetId="1" r:id="rId2"/>
  </sheets>
  <externalReferences>
    <externalReference r:id="rId3"/>
    <externalReference r:id="rId4"/>
  </externalReferences>
  <definedNames>
    <definedName name="_xlnm.Print_Area" localSheetId="0">'FCI Summary'!$A$1:$L$37</definedName>
  </definedNames>
  <calcPr calcId="145621" iterateDelta="1E-4"/>
</workbook>
</file>

<file path=xl/calcChain.xml><?xml version="1.0" encoding="utf-8"?>
<calcChain xmlns="http://schemas.openxmlformats.org/spreadsheetml/2006/main">
  <c r="C36" i="2" l="1"/>
  <c r="C34" i="2"/>
  <c r="C30" i="2"/>
  <c r="C32" i="2" s="1"/>
  <c r="C23" i="2"/>
  <c r="C25" i="2" s="1"/>
  <c r="C14" i="2"/>
  <c r="C12" i="2"/>
  <c r="C10" i="2"/>
  <c r="C8" i="2"/>
  <c r="C4" i="2"/>
  <c r="C2" i="2"/>
  <c r="C1" i="2"/>
  <c r="C2" i="1"/>
  <c r="C3" i="1"/>
  <c r="C4" i="1"/>
  <c r="F11" i="1"/>
  <c r="G11" i="1"/>
  <c r="F12" i="1"/>
  <c r="G12" i="1"/>
  <c r="F13" i="1"/>
  <c r="G13" i="1" s="1"/>
  <c r="F14" i="1"/>
  <c r="G14" i="1"/>
  <c r="F15" i="1"/>
  <c r="G15" i="1"/>
  <c r="F16" i="1"/>
  <c r="G16" i="1"/>
  <c r="F17" i="1"/>
  <c r="G17" i="1" s="1"/>
  <c r="F18" i="1"/>
  <c r="G18" i="1"/>
  <c r="F19" i="1"/>
  <c r="G19" i="1"/>
  <c r="F20" i="1"/>
  <c r="G20" i="1" s="1"/>
  <c r="F21" i="1"/>
  <c r="G21" i="1" s="1"/>
  <c r="F22" i="1"/>
  <c r="G22" i="1"/>
  <c r="F23" i="1"/>
  <c r="G23" i="1"/>
  <c r="F24" i="1"/>
  <c r="G24" i="1"/>
  <c r="F25" i="1"/>
  <c r="G25" i="1" s="1"/>
  <c r="F30" i="1"/>
  <c r="G30" i="1"/>
  <c r="G33" i="1" s="1"/>
  <c r="F31" i="1"/>
  <c r="G31" i="1"/>
  <c r="F32" i="1"/>
  <c r="G32" i="1"/>
  <c r="G26" i="1" l="1"/>
  <c r="G35" i="1" s="1"/>
</calcChain>
</file>

<file path=xl/sharedStrings.xml><?xml version="1.0" encoding="utf-8"?>
<sst xmlns="http://schemas.openxmlformats.org/spreadsheetml/2006/main" count="59" uniqueCount="39">
  <si>
    <t xml:space="preserve">FES Educational Adequacy % Score =  </t>
  </si>
  <si>
    <t xml:space="preserve">Special Spaces Adequacy % Score =  </t>
  </si>
  <si>
    <t>-</t>
  </si>
  <si>
    <t>Visual and Performing Arts</t>
  </si>
  <si>
    <t>Technological Literacy</t>
  </si>
  <si>
    <t>Food Services</t>
  </si>
  <si>
    <t>Specialized  Spaces:</t>
  </si>
  <si>
    <t xml:space="preserve">Classroom Adequacy % Score =  </t>
  </si>
  <si>
    <t>General Classroom</t>
  </si>
  <si>
    <t>Kindergarten Classroom</t>
  </si>
  <si>
    <t>F.E.S. Capacity-Generating Clrms.: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</si>
  <si>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</si>
  <si>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</si>
  <si>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</si>
  <si>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</si>
  <si>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</si>
  <si>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</si>
  <si>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SQUARE FEET</t>
  </si>
  <si>
    <t>Room Number</t>
  </si>
  <si>
    <t xml:space="preserve">School Age (years):  </t>
  </si>
  <si>
    <t xml:space="preserve">Building Square Footage:  </t>
  </si>
  <si>
    <t xml:space="preserve">Building Name:  </t>
  </si>
  <si>
    <t>FES EDUCATIONAL ADEQUACY</t>
  </si>
  <si>
    <t>2012 LRFP CONDITION SUMMARY</t>
  </si>
  <si>
    <t xml:space="preserve">Number of Floors:  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</si>
  <si>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</si>
  <si>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</si>
  <si>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</si>
  <si>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</si>
  <si>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</si>
  <si>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</si>
  <si>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Recent 2011/12 Enrollment = </t>
  </si>
  <si>
    <t xml:space="preserve">Historic 2005 LRFP Capacity = </t>
  </si>
  <si>
    <t xml:space="preserve">Adjusted 2012 Capacity = </t>
  </si>
  <si>
    <t xml:space="preserve">Recent Occupancy % = </t>
  </si>
  <si>
    <t>EDUCATION ADEQUECY</t>
  </si>
  <si>
    <t xml:space="preserve">Classroom Adequacy =  </t>
  </si>
  <si>
    <t xml:space="preserve">Educational Adequacy % Score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</si>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</sst>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i/>
      <sz val="6"/>
      <color rgb="FF0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0" borderId="0"/>
    <xf numFmtId="9" fontId="7" fillId="0" borderId="0" applyFont="0" applyFill="0" applyBorder="0" applyAlignment="0" applyProtection="0"/>
  </cellStyleXfs>
  <cellXfs count="84">
    <xf numFmtId="0" fontId="0" fillId="0" borderId="0" xfId="0"/>
    <xf numFmtId="9" fontId="2" fillId="0" borderId="1" xfId="3" applyFont="1" applyBorder="1" applyAlignment="1">
      <alignment horizontal="right" vertical="center"/>
    </xf>
    <xf numFmtId="0" fontId="0" fillId="0" borderId="0" xfId="0" applyAlignment="1">
      <alignment vertical="center"/>
    </xf>
    <xf numFmtId="9" fontId="2" fillId="0" borderId="3" xfId="3" applyFont="1" applyBorder="1" applyAlignment="1">
      <alignment horizontal="right" vertical="center"/>
    </xf>
    <xf numFmtId="9" fontId="4" fillId="0" borderId="4" xfId="3" applyFont="1" applyBorder="1" applyAlignment="1">
      <alignment horizontal="right" vertical="center"/>
    </xf>
    <xf numFmtId="164" fontId="4" fillId="0" borderId="4" xfId="4" applyNumberFormat="1" applyFont="1" applyBorder="1" applyAlignment="1">
      <alignment horizontal="right" vertical="center"/>
    </xf>
    <xf numFmtId="0" fontId="4" fillId="0" borderId="4" xfId="4" applyFont="1" applyBorder="1" applyAlignment="1">
      <alignment horizontal="right" vertical="center"/>
    </xf>
    <xf numFmtId="0" fontId="4" fillId="0" borderId="5" xfId="4" applyFont="1" applyBorder="1" applyAlignment="1">
      <alignment horizontal="center" vertical="center"/>
    </xf>
    <xf numFmtId="0" fontId="3" fillId="0" borderId="0" xfId="4" applyBorder="1" applyAlignment="1">
      <alignment horizontal="left" vertical="center"/>
    </xf>
    <xf numFmtId="0" fontId="4" fillId="0" borderId="6" xfId="4" applyFont="1" applyBorder="1" applyAlignment="1">
      <alignment horizontal="left" vertical="center"/>
    </xf>
    <xf numFmtId="9" fontId="4" fillId="0" borderId="7" xfId="3" applyFont="1" applyBorder="1" applyAlignment="1">
      <alignment horizontal="right" vertical="center"/>
    </xf>
    <xf numFmtId="164" fontId="4" fillId="0" borderId="7" xfId="4" applyNumberFormat="1" applyFont="1" applyBorder="1" applyAlignment="1">
      <alignment horizontal="right" vertical="center"/>
    </xf>
    <xf numFmtId="0" fontId="4" fillId="0" borderId="7" xfId="4" applyFont="1" applyBorder="1" applyAlignment="1">
      <alignment horizontal="right" vertical="center"/>
    </xf>
    <xf numFmtId="0" fontId="4" fillId="0" borderId="8" xfId="4" applyFont="1" applyBorder="1" applyAlignment="1">
      <alignment horizontal="center" vertical="center"/>
    </xf>
    <xf numFmtId="0" fontId="3" fillId="0" borderId="9" xfId="4" applyBorder="1" applyAlignment="1">
      <alignment horizontal="left" vertical="center"/>
    </xf>
    <xf numFmtId="0" fontId="3" fillId="0" borderId="10" xfId="4" applyBorder="1" applyAlignment="1">
      <alignment horizontal="left" vertical="center"/>
    </xf>
    <xf numFmtId="0" fontId="3" fillId="0" borderId="11" xfId="4" applyBorder="1" applyAlignment="1">
      <alignment horizontal="left" vertical="center"/>
    </xf>
    <xf numFmtId="0" fontId="5" fillId="0" borderId="12" xfId="4" applyFont="1" applyBorder="1" applyAlignment="1">
      <alignment horizontal="left" vertical="center"/>
    </xf>
    <xf numFmtId="0" fontId="6" fillId="0" borderId="15" xfId="4" applyFont="1" applyBorder="1" applyAlignment="1">
      <alignment horizontal="left" vertical="center"/>
    </xf>
    <xf numFmtId="0" fontId="3" fillId="0" borderId="15" xfId="4" applyBorder="1" applyAlignment="1">
      <alignment horizontal="left" vertical="center"/>
    </xf>
    <xf numFmtId="0" fontId="4" fillId="0" borderId="15" xfId="4" applyFont="1" applyBorder="1" applyAlignment="1">
      <alignment horizontal="left" vertical="center"/>
    </xf>
    <xf numFmtId="9" fontId="4" fillId="0" borderId="19" xfId="3" applyFont="1" applyBorder="1" applyAlignment="1">
      <alignment horizontal="right" vertical="center"/>
    </xf>
    <xf numFmtId="164" fontId="4" fillId="0" borderId="19" xfId="4" applyNumberFormat="1" applyFont="1" applyBorder="1" applyAlignment="1">
      <alignment horizontal="right" vertical="center"/>
    </xf>
    <xf numFmtId="0" fontId="4" fillId="0" borderId="19" xfId="4" applyFont="1" applyBorder="1" applyAlignment="1">
      <alignment horizontal="right" vertical="center"/>
    </xf>
    <xf numFmtId="0" fontId="8" fillId="0" borderId="19" xfId="5" applyFont="1" applyBorder="1" applyAlignment="1">
      <alignment vertical="center"/>
    </xf>
    <xf numFmtId="0" fontId="8" fillId="0" borderId="19" xfId="5" applyFont="1" applyBorder="1" applyAlignment="1">
      <alignment horizontal="center" vertical="center"/>
    </xf>
    <xf numFmtId="0" fontId="8" fillId="0" borderId="21" xfId="5" applyFont="1" applyBorder="1" applyAlignment="1">
      <alignment vertical="center"/>
    </xf>
    <xf numFmtId="0" fontId="8" fillId="0" borderId="7" xfId="5" applyFont="1" applyBorder="1" applyAlignment="1">
      <alignment vertical="center"/>
    </xf>
    <xf numFmtId="0" fontId="8" fillId="0" borderId="7" xfId="5" applyFont="1" applyBorder="1" applyAlignment="1">
      <alignment horizontal="center" vertical="center"/>
    </xf>
    <xf numFmtId="0" fontId="3" fillId="0" borderId="20" xfId="4" applyBorder="1" applyAlignment="1">
      <alignment horizontal="left" vertical="center"/>
    </xf>
    <xf numFmtId="0" fontId="3" fillId="0" borderId="22" xfId="4" applyBorder="1" applyAlignment="1">
      <alignment horizontal="right" vertical="top"/>
    </xf>
    <xf numFmtId="0" fontId="3" fillId="0" borderId="7" xfId="4" applyBorder="1" applyAlignment="1">
      <alignment horizontal="right" vertical="top"/>
    </xf>
    <xf numFmtId="0" fontId="3" fillId="0" borderId="7" xfId="4" applyBorder="1" applyAlignment="1">
      <alignment horizontal="left" vertical="top"/>
    </xf>
    <xf numFmtId="0" fontId="3" fillId="0" borderId="7" xfId="4" applyBorder="1" applyAlignment="1">
      <alignment horizontal="center" vertical="top"/>
    </xf>
    <xf numFmtId="0" fontId="3" fillId="0" borderId="20" xfId="4" applyBorder="1" applyAlignment="1">
      <alignment horizontal="left" vertical="top"/>
    </xf>
    <xf numFmtId="0" fontId="5" fillId="0" borderId="7" xfId="4" applyFont="1" applyBorder="1" applyAlignment="1">
      <alignment horizontal="left" vertical="top"/>
    </xf>
    <xf numFmtId="0" fontId="3" fillId="0" borderId="0" xfId="4" applyBorder="1" applyAlignment="1">
      <alignment horizontal="left" vertical="top"/>
    </xf>
    <xf numFmtId="0" fontId="3" fillId="0" borderId="23" xfId="4" applyBorder="1" applyAlignment="1">
      <alignment horizontal="left" vertical="top"/>
    </xf>
    <xf numFmtId="0" fontId="4" fillId="0" borderId="22" xfId="4" applyFont="1" applyBorder="1" applyAlignment="1">
      <alignment horizontal="right" vertical="top" wrapText="1"/>
    </xf>
    <xf numFmtId="0" fontId="4" fillId="0" borderId="7" xfId="4" applyFont="1" applyBorder="1" applyAlignment="1">
      <alignment horizontal="right" vertical="top" wrapText="1"/>
    </xf>
    <xf numFmtId="165" fontId="7" fillId="0" borderId="0" xfId="1" applyNumberFormat="1" applyFont="1" applyAlignment="1">
      <alignment horizontal="left" wrapText="1"/>
    </xf>
    <xf numFmtId="1" fontId="7" fillId="0" borderId="0" xfId="1" applyNumberFormat="1" applyFont="1" applyAlignment="1">
      <alignment horizontal="center" vertical="top" wrapText="1"/>
    </xf>
    <xf numFmtId="0" fontId="7" fillId="0" borderId="0" xfId="1" applyNumberFormat="1" applyFont="1" applyAlignment="1">
      <alignment horizontal="center" vertical="top" wrapText="1"/>
    </xf>
    <xf numFmtId="9" fontId="0" fillId="0" borderId="0" xfId="6" applyFont="1"/>
    <xf numFmtId="0" fontId="7" fillId="0" borderId="0" xfId="5" applyAlignment="1">
      <alignment horizontal="left" wrapText="1"/>
    </xf>
    <xf numFmtId="0" fontId="3" fillId="0" borderId="0" xfId="4"/>
    <xf numFmtId="0" fontId="7" fillId="0" borderId="0" xfId="5"/>
    <xf numFmtId="165" fontId="7" fillId="0" borderId="0" xfId="1" applyNumberFormat="1" applyFont="1" applyAlignment="1">
      <alignment horizontal="right" vertical="top" wrapText="1"/>
    </xf>
    <xf numFmtId="0" fontId="7" fillId="0" borderId="0" xfId="1" applyNumberFormat="1" applyFont="1" applyAlignment="1">
      <alignment horizontal="right" vertical="top" wrapText="1"/>
    </xf>
    <xf numFmtId="1" fontId="7" fillId="0" borderId="0" xfId="1" applyNumberFormat="1" applyFont="1" applyAlignment="1">
      <alignment horizontal="right" vertical="top" wrapText="1"/>
    </xf>
    <xf numFmtId="0" fontId="9" fillId="0" borderId="0" xfId="5" applyFont="1" applyAlignment="1">
      <alignment horizontal="right"/>
    </xf>
    <xf numFmtId="0" fontId="14" fillId="0" borderId="0" xfId="4" applyFont="1"/>
    <xf numFmtId="0" fontId="14" fillId="0" borderId="0" xfId="4" applyFont="1" applyAlignment="1">
      <alignment horizontal="right"/>
    </xf>
    <xf numFmtId="9" fontId="15" fillId="0" borderId="13" xfId="4" applyNumberFormat="1" applyFont="1" applyBorder="1" applyAlignment="1">
      <alignment horizontal="right"/>
    </xf>
    <xf numFmtId="0" fontId="15" fillId="0" borderId="0" xfId="4" applyFont="1" applyAlignment="1">
      <alignment horizontal="right"/>
    </xf>
    <xf numFmtId="166" fontId="15" fillId="0" borderId="13" xfId="2" applyNumberFormat="1" applyFont="1" applyBorder="1" applyAlignment="1">
      <alignment horizontal="right"/>
    </xf>
    <xf numFmtId="0" fontId="15" fillId="0" borderId="0" xfId="4" applyFont="1"/>
    <xf numFmtId="0" fontId="16" fillId="0" borderId="0" xfId="4" applyFont="1" applyAlignment="1">
      <alignment horizontal="right"/>
    </xf>
    <xf numFmtId="0" fontId="17" fillId="0" borderId="0" xfId="4" applyFont="1"/>
    <xf numFmtId="1" fontId="15" fillId="0" borderId="13" xfId="4" applyNumberFormat="1" applyFont="1" applyBorder="1" applyAlignment="1">
      <alignment horizontal="right"/>
    </xf>
    <xf numFmtId="1" fontId="15" fillId="0" borderId="0" xfId="4" applyNumberFormat="1" applyFont="1" applyBorder="1" applyAlignment="1">
      <alignment horizontal="right"/>
    </xf>
    <xf numFmtId="9" fontId="15" fillId="0" borderId="13" xfId="3" applyFont="1" applyBorder="1"/>
    <xf numFmtId="9" fontId="15" fillId="0" borderId="13" xfId="3" applyFont="1" applyBorder="1" applyAlignment="1">
      <alignment horizontal="right"/>
    </xf>
    <xf numFmtId="0" fontId="15" fillId="0" borderId="13" xfId="4" applyFont="1" applyBorder="1" applyAlignment="1">
      <alignment horizontal="right"/>
    </xf>
    <xf numFmtId="0" fontId="11" fillId="0" borderId="0" xfId="5" applyFont="1" applyAlignment="1">
      <alignment horizontal="right"/>
    </xf>
    <xf numFmtId="0" fontId="10" fillId="0" borderId="0" xfId="5" applyFont="1" applyAlignment="1">
      <alignment horizontal="left" wrapText="1"/>
    </xf>
    <xf numFmtId="0" fontId="13" fillId="0" borderId="0" xfId="5" applyFont="1" applyAlignment="1">
      <alignment horizontal="right"/>
    </xf>
    <xf numFmtId="0" fontId="9" fillId="0" borderId="0" xfId="5" applyFont="1" applyAlignment="1">
      <alignment horizontal="right"/>
    </xf>
    <xf numFmtId="0" fontId="4" fillId="0" borderId="7" xfId="4" applyFont="1" applyBorder="1" applyAlignment="1">
      <alignment horizontal="left" vertical="top" wrapText="1"/>
    </xf>
    <xf numFmtId="0" fontId="3" fillId="0" borderId="20" xfId="4" applyBorder="1" applyAlignment="1">
      <alignment horizontal="left" vertical="top" wrapText="1"/>
    </xf>
    <xf numFmtId="0" fontId="2" fillId="0" borderId="7" xfId="4" applyFont="1" applyBorder="1" applyAlignment="1">
      <alignment horizontal="left" vertical="top" wrapText="1"/>
    </xf>
    <xf numFmtId="0" fontId="2" fillId="0" borderId="22" xfId="4" applyFont="1" applyBorder="1" applyAlignment="1">
      <alignment horizontal="left" vertical="top" wrapText="1"/>
    </xf>
    <xf numFmtId="0" fontId="12" fillId="0" borderId="0" xfId="5" applyFont="1" applyAlignment="1">
      <alignment horizontal="left"/>
    </xf>
    <xf numFmtId="0" fontId="2" fillId="0" borderId="0" xfId="4" applyFont="1" applyBorder="1" applyAlignment="1">
      <alignment horizontal="right" vertical="center"/>
    </xf>
    <xf numFmtId="0" fontId="2" fillId="0" borderId="2" xfId="4" applyFont="1" applyBorder="1" applyAlignment="1">
      <alignment horizontal="right" vertical="center"/>
    </xf>
    <xf numFmtId="0" fontId="3" fillId="0" borderId="16" xfId="4" applyBorder="1" applyAlignment="1">
      <alignment horizontal="left" vertical="center"/>
    </xf>
    <xf numFmtId="0" fontId="3" fillId="0" borderId="0" xfId="4" applyAlignment="1">
      <alignment vertical="center"/>
    </xf>
    <xf numFmtId="0" fontId="3" fillId="0" borderId="14" xfId="4" applyBorder="1" applyAlignment="1">
      <alignment horizontal="left" vertical="center"/>
    </xf>
    <xf numFmtId="0" fontId="3" fillId="0" borderId="13" xfId="4" applyBorder="1" applyAlignment="1">
      <alignment horizontal="left" vertical="center"/>
    </xf>
    <xf numFmtId="0" fontId="3" fillId="0" borderId="24" xfId="4" applyBorder="1" applyAlignment="1">
      <alignment horizontal="left" vertical="top"/>
    </xf>
    <xf numFmtId="0" fontId="3" fillId="0" borderId="23" xfId="4" applyBorder="1" applyAlignment="1">
      <alignment horizontal="left" vertical="top"/>
    </xf>
    <xf numFmtId="0" fontId="3" fillId="0" borderId="20" xfId="4" applyBorder="1" applyAlignment="1">
      <alignment horizontal="left" vertical="center"/>
    </xf>
    <xf numFmtId="0" fontId="3" fillId="0" borderId="18" xfId="4" applyBorder="1" applyAlignment="1">
      <alignment horizontal="left" vertical="center"/>
    </xf>
    <xf numFmtId="0" fontId="2" fillId="0" borderId="17" xfId="4" applyFont="1" applyBorder="1" applyAlignment="1">
      <alignment horizontal="right" vertical="center"/>
    </xf>
  </cellXfs>
  <cellStyles count="7">
    <cellStyle name="Comma" xfId="1" builtinId="3"/>
    <cellStyle name="Currency" xfId="2" builtinId="4"/>
    <cellStyle name="Normal" xfId="0" builtinId="0"/>
    <cellStyle name="Normal 2" xfId="5"/>
    <cellStyle name="Normal 3" xfId="4"/>
    <cellStyle name="Percent" xfId="3" builtin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187325</xdr:colOff>
      <xdr:row>6</xdr:row>
      <xdr:rowOff>9525</xdr:rowOff>
    </xdr:from>
    <xdr:to>
      <xdr:col>12</xdr:col>
      <xdr:colOff>352425</xdr:colOff>
      <xdr:row>33</xdr:row>
      <xdr:rowOff>161925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5475" y="1428750"/>
          <a:ext cx="4775200" cy="3581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rly%20Childhood%20Academy%20West_FC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 refreshError="1"/>
      <sheetData sheetId="1">
        <row r="1">
          <cell r="C1" t="str">
            <v>Early Childhood Academy West (old Speedway Avenue)</v>
          </cell>
        </row>
        <row r="2">
          <cell r="C2">
            <v>36688</v>
          </cell>
        </row>
        <row r="5">
          <cell r="C5">
            <v>96</v>
          </cell>
        </row>
        <row r="65">
          <cell r="H65">
            <v>7566900</v>
          </cell>
          <cell r="P65">
            <v>2162677.3699239129</v>
          </cell>
          <cell r="Q65">
            <v>0.28580757905138338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Capacity-FQI_K-8"/>
    </sheetNames>
    <sheetDataSet>
      <sheetData sheetId="0"/>
      <sheetData sheetId="1">
        <row r="27">
          <cell r="K27">
            <v>242.15542105263157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G37" sqref="G37"/>
    </sheetView>
  </sheetViews>
  <sheetFormatPr defaultColWidth="9.140625" defaultRowHeight="15" x14ac:dyDescent="0.25"/>
  <cols>
    <col min="1" max="1" width="38.140625" style="45" customWidth="1"/>
    <col min="2" max="2" width="1.5703125" style="45" customWidth="1"/>
    <col min="3" max="3" width="24" style="45" customWidth="1"/>
    <col min="4" max="4" width="7.42578125" style="45" customWidth="1"/>
    <col min="5" max="5" width="8.7109375" style="45" customWidth="1"/>
    <col min="6" max="6" width="6.7109375" style="45" customWidth="1"/>
    <col min="7" max="10" width="7.28515625" style="45" customWidth="1"/>
    <col min="11" max="11" width="0.5703125" style="45" customWidth="1"/>
    <col min="12" max="12" width="16.5703125" style="45" customWidth="1"/>
    <col min="13" max="16384" width="9.140625" style="45"/>
  </cols>
  <sheetData>
    <row r="1" spans="1:16" s="46" customFormat="1" ht="36.75" customHeight="1" x14ac:dyDescent="0.3">
      <c r="A1" s="64" t="s">
        <v>21</v>
      </c>
      <c r="B1" s="64"/>
      <c r="C1" s="65" t="str">
        <f>'[1]Uniformat FCI'!C1:G1</f>
        <v>Early Childhood Academy West (old Speedway Avenue)</v>
      </c>
      <c r="D1" s="65"/>
      <c r="E1" s="65"/>
      <c r="F1" s="66" t="s">
        <v>23</v>
      </c>
      <c r="G1" s="66"/>
      <c r="H1" s="66"/>
      <c r="I1" s="66"/>
      <c r="J1" s="66"/>
      <c r="K1" s="66"/>
      <c r="L1" s="66"/>
      <c r="M1" s="44"/>
      <c r="N1" s="44"/>
      <c r="O1" s="44"/>
      <c r="P1" s="43"/>
    </row>
    <row r="2" spans="1:16" s="46" customFormat="1" ht="15" customHeight="1" x14ac:dyDescent="0.25">
      <c r="A2" s="67" t="s">
        <v>20</v>
      </c>
      <c r="B2" s="67"/>
      <c r="C2" s="47">
        <f>'[1]Uniformat FCI'!C2</f>
        <v>36688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s="46" customFormat="1" ht="15" customHeight="1" x14ac:dyDescent="0.25">
      <c r="A3" s="67" t="s">
        <v>24</v>
      </c>
      <c r="B3" s="67"/>
      <c r="C3" s="48">
        <v>4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s="46" customFormat="1" ht="15" customHeight="1" x14ac:dyDescent="0.25">
      <c r="A4" s="67" t="s">
        <v>19</v>
      </c>
      <c r="B4" s="67"/>
      <c r="C4" s="49">
        <f>'[1]Uniformat FCI'!C5</f>
        <v>96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s="46" customFormat="1" ht="15" customHeight="1" x14ac:dyDescent="0.25">
      <c r="A5" s="50"/>
      <c r="B5" s="50"/>
      <c r="C5" s="41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s="46" customFormat="1" ht="15" customHeight="1" x14ac:dyDescent="0.25">
      <c r="A6" s="50" t="s">
        <v>25</v>
      </c>
      <c r="B6" s="50"/>
      <c r="C6" s="41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6" ht="7.5" customHeight="1" x14ac:dyDescent="0.25">
      <c r="A7" s="51"/>
      <c r="B7" s="51"/>
      <c r="C7" s="51"/>
    </row>
    <row r="8" spans="1:16" x14ac:dyDescent="0.25">
      <c r="A8" s="52" t="s">
        <v>26</v>
      </c>
      <c r="B8" s="51"/>
      <c r="C8" s="53">
        <f>'[1]Uniformat FCI'!Q65</f>
        <v>0.28580757905138338</v>
      </c>
    </row>
    <row r="9" spans="1:16" ht="3.75" customHeight="1" x14ac:dyDescent="0.25">
      <c r="A9" s="51"/>
      <c r="B9" s="51"/>
      <c r="C9" s="54"/>
    </row>
    <row r="10" spans="1:16" x14ac:dyDescent="0.25">
      <c r="A10" s="52" t="s">
        <v>27</v>
      </c>
      <c r="B10" s="51"/>
      <c r="C10" s="53" t="str">
        <f>IF(C8&lt;6%,"VERY GOOD",IF(AND(C8&lt;21%,C8&gt;=6%),"GOOD",IF(AND(C8&lt;36%,C8&gt;=21%),"FAIR",IF(AND(C8&lt;51%,C8&gt;=36%),"POOR",IF(C8&gt;50%,"VERY POOR",0)))))</f>
        <v>FAIR</v>
      </c>
    </row>
    <row r="11" spans="1:16" ht="3.75" customHeight="1" x14ac:dyDescent="0.25">
      <c r="A11" s="51"/>
      <c r="B11" s="51"/>
      <c r="C11" s="54"/>
    </row>
    <row r="12" spans="1:16" x14ac:dyDescent="0.25">
      <c r="A12" s="52" t="s">
        <v>28</v>
      </c>
      <c r="B12" s="51"/>
      <c r="C12" s="55">
        <f>'[1]Uniformat FCI'!P65</f>
        <v>2162677.3699239129</v>
      </c>
    </row>
    <row r="13" spans="1:16" ht="3.75" customHeight="1" x14ac:dyDescent="0.25">
      <c r="A13" s="52"/>
      <c r="B13" s="51"/>
      <c r="C13" s="54"/>
    </row>
    <row r="14" spans="1:16" x14ac:dyDescent="0.25">
      <c r="A14" s="52" t="s">
        <v>29</v>
      </c>
      <c r="B14" s="51"/>
      <c r="C14" s="55">
        <f>'[1]Uniformat FCI'!H65</f>
        <v>7566900</v>
      </c>
    </row>
    <row r="15" spans="1:16" ht="3.75" customHeight="1" x14ac:dyDescent="0.25">
      <c r="A15" s="51"/>
      <c r="B15" s="51"/>
      <c r="C15" s="56"/>
    </row>
    <row r="16" spans="1:16" x14ac:dyDescent="0.25">
      <c r="A16" s="52"/>
      <c r="B16" s="51"/>
      <c r="C16" s="56"/>
    </row>
    <row r="17" spans="1:3" ht="15" customHeight="1" x14ac:dyDescent="0.25">
      <c r="A17" s="57" t="s">
        <v>30</v>
      </c>
      <c r="B17" s="51"/>
      <c r="C17" s="56"/>
    </row>
    <row r="18" spans="1:3" ht="7.5" customHeight="1" x14ac:dyDescent="0.25">
      <c r="A18" s="51"/>
      <c r="B18" s="51"/>
      <c r="C18" s="58"/>
    </row>
    <row r="19" spans="1:3" x14ac:dyDescent="0.25">
      <c r="A19" s="52" t="s">
        <v>31</v>
      </c>
      <c r="B19" s="51"/>
      <c r="C19" s="59">
        <v>71</v>
      </c>
    </row>
    <row r="20" spans="1:3" ht="3.75" customHeight="1" x14ac:dyDescent="0.25">
      <c r="A20" s="51"/>
      <c r="B20" s="51"/>
      <c r="C20" s="56"/>
    </row>
    <row r="21" spans="1:3" x14ac:dyDescent="0.25">
      <c r="A21" s="52" t="s">
        <v>32</v>
      </c>
      <c r="B21" s="51"/>
      <c r="C21" s="59">
        <v>264</v>
      </c>
    </row>
    <row r="22" spans="1:3" ht="3.75" customHeight="1" x14ac:dyDescent="0.25">
      <c r="A22" s="52"/>
      <c r="B22" s="51"/>
      <c r="C22" s="60"/>
    </row>
    <row r="23" spans="1:3" x14ac:dyDescent="0.25">
      <c r="A23" s="52" t="s">
        <v>33</v>
      </c>
      <c r="B23" s="51"/>
      <c r="C23" s="59">
        <f>'[2]Capacity-FQI_K-8'!K27</f>
        <v>242.15542105263157</v>
      </c>
    </row>
    <row r="24" spans="1:3" ht="3.75" customHeight="1" x14ac:dyDescent="0.25">
      <c r="A24" s="52"/>
      <c r="B24" s="51"/>
      <c r="C24" s="56"/>
    </row>
    <row r="25" spans="1:3" x14ac:dyDescent="0.25">
      <c r="A25" s="52" t="s">
        <v>34</v>
      </c>
      <c r="B25" s="51"/>
      <c r="C25" s="61">
        <f>C19/C23</f>
        <v>0.29320012614777852</v>
      </c>
    </row>
    <row r="26" spans="1:3" ht="3.75" customHeight="1" x14ac:dyDescent="0.25">
      <c r="A26" s="51"/>
      <c r="B26" s="51"/>
      <c r="C26" s="56"/>
    </row>
    <row r="27" spans="1:3" x14ac:dyDescent="0.25">
      <c r="A27" s="51"/>
      <c r="B27" s="51"/>
      <c r="C27" s="56"/>
    </row>
    <row r="28" spans="1:3" ht="15" customHeight="1" x14ac:dyDescent="0.25">
      <c r="A28" s="57" t="s">
        <v>35</v>
      </c>
      <c r="B28" s="51"/>
      <c r="C28" s="56"/>
    </row>
    <row r="29" spans="1:3" ht="7.5" customHeight="1" x14ac:dyDescent="0.25">
      <c r="A29" s="51"/>
      <c r="B29" s="51"/>
      <c r="C29" s="56"/>
    </row>
    <row r="30" spans="1:3" x14ac:dyDescent="0.25">
      <c r="A30" s="52" t="s">
        <v>7</v>
      </c>
      <c r="B30" s="51"/>
      <c r="C30" s="62">
        <f>'Education Adequecy'!G26</f>
        <v>0.85416374269005857</v>
      </c>
    </row>
    <row r="31" spans="1:3" ht="3.75" customHeight="1" x14ac:dyDescent="0.25">
      <c r="A31" s="51"/>
      <c r="B31" s="51"/>
      <c r="C31" s="56"/>
    </row>
    <row r="32" spans="1:3" x14ac:dyDescent="0.25">
      <c r="A32" s="52" t="s">
        <v>36</v>
      </c>
      <c r="B32" s="51"/>
      <c r="C32" s="63" t="str">
        <f>IF(C30&lt;66%,"VERY POOR",IF(AND(C30&lt;76%,C30&gt;=66%),"POOR",IF(AND(C30&lt;86%,C30&gt;=76%),"FAIR",IF(AND(C30&lt;96%,C30&gt;=86%),"GOOD",IF(C30&gt;=96%,"VERY GOOD",0)))))</f>
        <v>FAIR</v>
      </c>
    </row>
    <row r="33" spans="1:3" ht="3.75" customHeight="1" x14ac:dyDescent="0.25">
      <c r="A33" s="52"/>
      <c r="B33" s="51"/>
      <c r="C33" s="56"/>
    </row>
    <row r="34" spans="1:3" x14ac:dyDescent="0.25">
      <c r="A34" s="52" t="s">
        <v>37</v>
      </c>
      <c r="B34" s="51"/>
      <c r="C34" s="61">
        <f>'Education Adequecy'!G33</f>
        <v>0.76187294117647053</v>
      </c>
    </row>
    <row r="35" spans="1:3" ht="3.75" customHeight="1" x14ac:dyDescent="0.25">
      <c r="A35" s="51"/>
      <c r="B35" s="51"/>
      <c r="C35" s="56"/>
    </row>
    <row r="36" spans="1:3" x14ac:dyDescent="0.25">
      <c r="A36" s="52" t="s">
        <v>38</v>
      </c>
      <c r="B36" s="51"/>
      <c r="C36" s="63" t="str">
        <f>IF(C34&lt;66%,"VERY POOR",IF(AND(C34&lt;76%,C34&gt;=66%),"POOR",IF(AND(C34&lt;86%,C34&gt;=76%),"FAIR",IF(AND(C34&lt;96%,C34&gt;=86%),"GOOD",IF(C34&gt;=96%,"VERY GOOD",0)))))</f>
        <v>FAIR</v>
      </c>
    </row>
    <row r="37" spans="1:3" x14ac:dyDescent="0.25">
      <c r="A37" s="51"/>
      <c r="B37" s="51"/>
      <c r="C37" s="51"/>
    </row>
    <row r="38" spans="1:3" x14ac:dyDescent="0.25">
      <c r="A38" s="51"/>
      <c r="B38" s="51"/>
      <c r="C38" s="51"/>
    </row>
    <row r="39" spans="1:3" x14ac:dyDescent="0.25">
      <c r="A39" s="51"/>
      <c r="B39" s="51"/>
      <c r="C39" s="51"/>
    </row>
    <row r="40" spans="1:3" x14ac:dyDescent="0.25">
      <c r="A40" s="51"/>
      <c r="B40" s="51"/>
      <c r="C40" s="51"/>
    </row>
    <row r="41" spans="1:3" x14ac:dyDescent="0.25">
      <c r="A41" s="51"/>
      <c r="B41" s="51"/>
      <c r="C41" s="51"/>
    </row>
  </sheetData>
  <mergeCells count="6">
    <mergeCell ref="A4:B4"/>
    <mergeCell ref="A1:B1"/>
    <mergeCell ref="C1:E1"/>
    <mergeCell ref="F1:L1"/>
    <mergeCell ref="A2:B2"/>
    <mergeCell ref="A3:B3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K43" sqref="K43"/>
    </sheetView>
  </sheetViews>
  <sheetFormatPr defaultRowHeight="15" x14ac:dyDescent="0.25"/>
  <cols>
    <col min="1" max="1" width="33" bestFit="1" customWidth="1"/>
    <col min="2" max="2" width="0.5703125" customWidth="1"/>
  </cols>
  <sheetData>
    <row r="1" spans="1:11" ht="18" x14ac:dyDescent="0.25">
      <c r="A1" s="72" t="s">
        <v>22</v>
      </c>
      <c r="B1" s="72"/>
      <c r="C1" s="72"/>
      <c r="D1" s="72"/>
      <c r="E1" s="72"/>
      <c r="F1" s="72"/>
      <c r="G1" s="72"/>
      <c r="H1" s="45"/>
      <c r="I1" s="45"/>
      <c r="J1" s="45"/>
      <c r="K1" s="45"/>
    </row>
    <row r="2" spans="1:11" ht="18" x14ac:dyDescent="0.25">
      <c r="A2" s="64" t="s">
        <v>21</v>
      </c>
      <c r="B2" s="64"/>
      <c r="C2" s="65" t="str">
        <f>'[1]Uniformat FCI'!C1:G1</f>
        <v>Early Childhood Academy West (old Speedway Avenue)</v>
      </c>
      <c r="D2" s="65"/>
      <c r="E2" s="65"/>
      <c r="F2" s="65"/>
      <c r="G2" s="65"/>
      <c r="H2" s="44"/>
      <c r="I2" s="44"/>
      <c r="J2" s="44"/>
      <c r="K2" s="43"/>
    </row>
    <row r="3" spans="1:11" x14ac:dyDescent="0.25">
      <c r="A3" s="67" t="s">
        <v>20</v>
      </c>
      <c r="B3" s="67"/>
      <c r="C3" s="42">
        <f>'[1]Uniformat FCI'!C2</f>
        <v>36688</v>
      </c>
      <c r="D3" s="40"/>
      <c r="E3" s="40"/>
      <c r="F3" s="40"/>
      <c r="G3" s="40"/>
      <c r="H3" s="40"/>
      <c r="I3" s="40"/>
      <c r="J3" s="40"/>
      <c r="K3" s="40"/>
    </row>
    <row r="4" spans="1:11" x14ac:dyDescent="0.25">
      <c r="A4" s="67" t="s">
        <v>19</v>
      </c>
      <c r="B4" s="67"/>
      <c r="C4" s="41">
        <f>'[1]Uniformat FCI'!C5</f>
        <v>96</v>
      </c>
      <c r="D4" s="40"/>
      <c r="E4" s="40"/>
      <c r="F4" s="40"/>
      <c r="G4" s="40"/>
      <c r="H4" s="40"/>
      <c r="I4" s="40"/>
      <c r="J4" s="40"/>
      <c r="K4" s="40"/>
    </row>
    <row r="7" spans="1:11" x14ac:dyDescent="0.25">
      <c r="A7" s="68" t="s">
        <v>16</v>
      </c>
      <c r="B7" s="69"/>
      <c r="C7" s="68" t="s">
        <v>18</v>
      </c>
      <c r="D7" s="70" t="s">
        <v>17</v>
      </c>
      <c r="E7" s="70"/>
      <c r="F7" s="70"/>
      <c r="G7" s="71"/>
    </row>
    <row r="8" spans="1:11" ht="16.5" x14ac:dyDescent="0.25">
      <c r="A8" s="68" t="s">
        <v>16</v>
      </c>
      <c r="B8" s="69"/>
      <c r="C8" s="68" t="s">
        <v>15</v>
      </c>
      <c r="D8" s="39" t="s">
        <v>14</v>
      </c>
      <c r="E8" s="39" t="s">
        <v>13</v>
      </c>
      <c r="F8" s="39" t="s">
        <v>12</v>
      </c>
      <c r="G8" s="38" t="s">
        <v>11</v>
      </c>
    </row>
    <row r="9" spans="1:11" ht="3" customHeight="1" x14ac:dyDescent="0.25">
      <c r="A9" s="37"/>
      <c r="B9" s="36"/>
      <c r="C9" s="79"/>
      <c r="D9" s="80"/>
      <c r="E9" s="80"/>
      <c r="F9" s="80"/>
      <c r="G9" s="80"/>
    </row>
    <row r="10" spans="1:11" x14ac:dyDescent="0.25">
      <c r="A10" s="35" t="s">
        <v>10</v>
      </c>
      <c r="B10" s="34"/>
      <c r="C10" s="33"/>
      <c r="D10" s="32"/>
      <c r="E10" s="31"/>
      <c r="F10" s="31"/>
      <c r="G10" s="30"/>
    </row>
    <row r="11" spans="1:11" ht="10.35" customHeight="1" x14ac:dyDescent="0.25">
      <c r="A11" s="26" t="s">
        <v>9</v>
      </c>
      <c r="B11" s="29"/>
      <c r="C11" s="28">
        <v>102</v>
      </c>
      <c r="D11" s="27">
        <v>794</v>
      </c>
      <c r="E11" s="12">
        <v>950</v>
      </c>
      <c r="F11" s="11">
        <f t="shared" ref="F11:F25" si="0">D11-E11</f>
        <v>-156</v>
      </c>
      <c r="G11" s="10">
        <f t="shared" ref="G11:G25" si="1">IF(F11&gt;0,1,D11/E11)</f>
        <v>0.83578947368421053</v>
      </c>
    </row>
    <row r="12" spans="1:11" ht="10.35" customHeight="1" x14ac:dyDescent="0.25">
      <c r="A12" s="26" t="s">
        <v>8</v>
      </c>
      <c r="B12" s="81"/>
      <c r="C12" s="28">
        <v>1</v>
      </c>
      <c r="D12" s="27">
        <v>752</v>
      </c>
      <c r="E12" s="12">
        <v>900</v>
      </c>
      <c r="F12" s="11">
        <f t="shared" si="0"/>
        <v>-148</v>
      </c>
      <c r="G12" s="10">
        <f t="shared" si="1"/>
        <v>0.83555555555555561</v>
      </c>
    </row>
    <row r="13" spans="1:11" ht="10.35" customHeight="1" x14ac:dyDescent="0.25">
      <c r="A13" s="26" t="s">
        <v>8</v>
      </c>
      <c r="B13" s="81"/>
      <c r="C13" s="28">
        <v>2</v>
      </c>
      <c r="D13" s="27">
        <v>752</v>
      </c>
      <c r="E13" s="12">
        <v>900</v>
      </c>
      <c r="F13" s="11">
        <f t="shared" si="0"/>
        <v>-148</v>
      </c>
      <c r="G13" s="10">
        <f t="shared" si="1"/>
        <v>0.83555555555555561</v>
      </c>
    </row>
    <row r="14" spans="1:11" ht="10.35" customHeight="1" x14ac:dyDescent="0.25">
      <c r="A14" s="26" t="s">
        <v>8</v>
      </c>
      <c r="B14" s="81"/>
      <c r="C14" s="28">
        <v>3</v>
      </c>
      <c r="D14" s="27">
        <v>752</v>
      </c>
      <c r="E14" s="12">
        <v>900</v>
      </c>
      <c r="F14" s="11">
        <f t="shared" si="0"/>
        <v>-148</v>
      </c>
      <c r="G14" s="10">
        <f t="shared" si="1"/>
        <v>0.83555555555555561</v>
      </c>
    </row>
    <row r="15" spans="1:11" ht="10.35" customHeight="1" x14ac:dyDescent="0.25">
      <c r="A15" s="26" t="s">
        <v>8</v>
      </c>
      <c r="B15" s="81"/>
      <c r="C15" s="28">
        <v>4</v>
      </c>
      <c r="D15" s="27">
        <v>745</v>
      </c>
      <c r="E15" s="12">
        <v>900</v>
      </c>
      <c r="F15" s="11">
        <f t="shared" si="0"/>
        <v>-155</v>
      </c>
      <c r="G15" s="10">
        <f t="shared" si="1"/>
        <v>0.82777777777777772</v>
      </c>
    </row>
    <row r="16" spans="1:11" ht="10.35" customHeight="1" x14ac:dyDescent="0.25">
      <c r="A16" s="26" t="s">
        <v>8</v>
      </c>
      <c r="B16" s="81"/>
      <c r="C16" s="28">
        <v>5</v>
      </c>
      <c r="D16" s="27">
        <v>708</v>
      </c>
      <c r="E16" s="12">
        <v>900</v>
      </c>
      <c r="F16" s="11">
        <f t="shared" si="0"/>
        <v>-192</v>
      </c>
      <c r="G16" s="10">
        <f t="shared" si="1"/>
        <v>0.78666666666666663</v>
      </c>
    </row>
    <row r="17" spans="1:7" ht="10.35" customHeight="1" x14ac:dyDescent="0.25">
      <c r="A17" s="26" t="s">
        <v>8</v>
      </c>
      <c r="B17" s="81"/>
      <c r="C17" s="28">
        <v>6</v>
      </c>
      <c r="D17" s="27">
        <v>708</v>
      </c>
      <c r="E17" s="12">
        <v>900</v>
      </c>
      <c r="F17" s="11">
        <f t="shared" si="0"/>
        <v>-192</v>
      </c>
      <c r="G17" s="10">
        <f t="shared" si="1"/>
        <v>0.78666666666666663</v>
      </c>
    </row>
    <row r="18" spans="1:7" ht="10.35" customHeight="1" x14ac:dyDescent="0.25">
      <c r="A18" s="26" t="s">
        <v>8</v>
      </c>
      <c r="B18" s="81"/>
      <c r="C18" s="28">
        <v>7</v>
      </c>
      <c r="D18" s="27">
        <v>785</v>
      </c>
      <c r="E18" s="12">
        <v>900</v>
      </c>
      <c r="F18" s="11">
        <f t="shared" si="0"/>
        <v>-115</v>
      </c>
      <c r="G18" s="10">
        <f t="shared" si="1"/>
        <v>0.87222222222222223</v>
      </c>
    </row>
    <row r="19" spans="1:7" ht="10.35" customHeight="1" x14ac:dyDescent="0.25">
      <c r="A19" s="26" t="s">
        <v>8</v>
      </c>
      <c r="B19" s="81"/>
      <c r="C19" s="28">
        <v>8</v>
      </c>
      <c r="D19" s="27">
        <v>785</v>
      </c>
      <c r="E19" s="12">
        <v>900</v>
      </c>
      <c r="F19" s="11">
        <f t="shared" si="0"/>
        <v>-115</v>
      </c>
      <c r="G19" s="10">
        <f t="shared" si="1"/>
        <v>0.87222222222222223</v>
      </c>
    </row>
    <row r="20" spans="1:7" ht="10.35" customHeight="1" x14ac:dyDescent="0.25">
      <c r="A20" s="26" t="s">
        <v>8</v>
      </c>
      <c r="B20" s="81"/>
      <c r="C20" s="28">
        <v>9</v>
      </c>
      <c r="D20" s="27">
        <v>782</v>
      </c>
      <c r="E20" s="12">
        <v>900</v>
      </c>
      <c r="F20" s="11">
        <f t="shared" si="0"/>
        <v>-118</v>
      </c>
      <c r="G20" s="10">
        <f t="shared" si="1"/>
        <v>0.86888888888888893</v>
      </c>
    </row>
    <row r="21" spans="1:7" ht="10.35" customHeight="1" x14ac:dyDescent="0.25">
      <c r="A21" s="26" t="s">
        <v>8</v>
      </c>
      <c r="B21" s="81"/>
      <c r="C21" s="28">
        <v>10</v>
      </c>
      <c r="D21" s="27">
        <v>788</v>
      </c>
      <c r="E21" s="12">
        <v>900</v>
      </c>
      <c r="F21" s="11">
        <f t="shared" si="0"/>
        <v>-112</v>
      </c>
      <c r="G21" s="10">
        <f t="shared" si="1"/>
        <v>0.87555555555555553</v>
      </c>
    </row>
    <row r="22" spans="1:7" ht="10.35" customHeight="1" x14ac:dyDescent="0.25">
      <c r="A22" s="26" t="s">
        <v>8</v>
      </c>
      <c r="B22" s="81"/>
      <c r="C22" s="28">
        <v>106</v>
      </c>
      <c r="D22" s="27">
        <v>789</v>
      </c>
      <c r="E22" s="12">
        <v>900</v>
      </c>
      <c r="F22" s="11">
        <f t="shared" si="0"/>
        <v>-111</v>
      </c>
      <c r="G22" s="10">
        <f t="shared" si="1"/>
        <v>0.87666666666666671</v>
      </c>
    </row>
    <row r="23" spans="1:7" ht="10.35" customHeight="1" x14ac:dyDescent="0.25">
      <c r="A23" s="26" t="s">
        <v>8</v>
      </c>
      <c r="B23" s="81"/>
      <c r="C23" s="28">
        <v>202</v>
      </c>
      <c r="D23" s="27">
        <v>806</v>
      </c>
      <c r="E23" s="12">
        <v>900</v>
      </c>
      <c r="F23" s="11">
        <f t="shared" si="0"/>
        <v>-94</v>
      </c>
      <c r="G23" s="10">
        <f t="shared" si="1"/>
        <v>0.89555555555555555</v>
      </c>
    </row>
    <row r="24" spans="1:7" ht="10.35" customHeight="1" x14ac:dyDescent="0.25">
      <c r="A24" s="26" t="s">
        <v>8</v>
      </c>
      <c r="B24" s="81"/>
      <c r="C24" s="28">
        <v>204</v>
      </c>
      <c r="D24" s="27">
        <v>821</v>
      </c>
      <c r="E24" s="12">
        <v>900</v>
      </c>
      <c r="F24" s="11">
        <f t="shared" si="0"/>
        <v>-79</v>
      </c>
      <c r="G24" s="10">
        <f t="shared" si="1"/>
        <v>0.91222222222222227</v>
      </c>
    </row>
    <row r="25" spans="1:7" ht="10.35" customHeight="1" thickBot="1" x14ac:dyDescent="0.3">
      <c r="A25" s="26" t="s">
        <v>8</v>
      </c>
      <c r="B25" s="81"/>
      <c r="C25" s="25">
        <v>302</v>
      </c>
      <c r="D25" s="24">
        <v>806</v>
      </c>
      <c r="E25" s="23">
        <v>900</v>
      </c>
      <c r="F25" s="22">
        <f t="shared" si="0"/>
        <v>-94</v>
      </c>
      <c r="G25" s="21">
        <f t="shared" si="1"/>
        <v>0.89555555555555555</v>
      </c>
    </row>
    <row r="26" spans="1:7" ht="15.75" thickBot="1" x14ac:dyDescent="0.3">
      <c r="A26" s="20"/>
      <c r="B26" s="82"/>
      <c r="C26" s="83" t="s">
        <v>7</v>
      </c>
      <c r="D26" s="73"/>
      <c r="E26" s="73"/>
      <c r="F26" s="73"/>
      <c r="G26" s="3">
        <f>AVERAGE(G11:G25)</f>
        <v>0.85416374269005857</v>
      </c>
    </row>
    <row r="27" spans="1:7" x14ac:dyDescent="0.25">
      <c r="A27" s="75"/>
      <c r="B27" s="76"/>
      <c r="C27" s="19"/>
      <c r="D27" s="19"/>
      <c r="E27" s="18"/>
      <c r="F27" s="18"/>
      <c r="G27" s="18"/>
    </row>
    <row r="28" spans="1:7" ht="3" customHeight="1" x14ac:dyDescent="0.25">
      <c r="A28" s="77"/>
      <c r="B28" s="76"/>
      <c r="C28" s="78"/>
      <c r="D28" s="78"/>
      <c r="E28" s="78"/>
      <c r="F28" s="78"/>
      <c r="G28" s="78"/>
    </row>
    <row r="29" spans="1:7" x14ac:dyDescent="0.25">
      <c r="A29" s="17" t="s">
        <v>6</v>
      </c>
      <c r="B29" s="8"/>
      <c r="C29" s="16"/>
      <c r="D29" s="15"/>
      <c r="E29" s="15"/>
      <c r="F29" s="15"/>
      <c r="G29" s="14"/>
    </row>
    <row r="30" spans="1:7" ht="10.35" customHeight="1" x14ac:dyDescent="0.25">
      <c r="A30" s="9" t="s">
        <v>5</v>
      </c>
      <c r="B30" s="8"/>
      <c r="C30" s="13" t="s">
        <v>2</v>
      </c>
      <c r="D30" s="12">
        <v>4151</v>
      </c>
      <c r="E30" s="12">
        <v>6250</v>
      </c>
      <c r="F30" s="11">
        <f>D30-E30</f>
        <v>-2099</v>
      </c>
      <c r="G30" s="10">
        <f>IF(F30&gt;0,1,D30/E30)</f>
        <v>0.66415999999999997</v>
      </c>
    </row>
    <row r="31" spans="1:7" ht="10.35" customHeight="1" x14ac:dyDescent="0.25">
      <c r="A31" s="9" t="s">
        <v>4</v>
      </c>
      <c r="B31" s="8"/>
      <c r="C31" s="13" t="s">
        <v>2</v>
      </c>
      <c r="D31" s="12">
        <v>822</v>
      </c>
      <c r="E31" s="12">
        <v>850</v>
      </c>
      <c r="F31" s="11">
        <f>D31-E31</f>
        <v>-28</v>
      </c>
      <c r="G31" s="10">
        <f>IF(F31&gt;0,1,D31/E31)</f>
        <v>0.96705882352941175</v>
      </c>
    </row>
    <row r="32" spans="1:7" ht="10.35" customHeight="1" thickBot="1" x14ac:dyDescent="0.3">
      <c r="A32" s="9" t="s">
        <v>3</v>
      </c>
      <c r="B32" s="8"/>
      <c r="C32" s="7" t="s">
        <v>2</v>
      </c>
      <c r="D32" s="6">
        <v>818</v>
      </c>
      <c r="E32" s="6">
        <v>1250</v>
      </c>
      <c r="F32" s="5">
        <f>D32-E32</f>
        <v>-432</v>
      </c>
      <c r="G32" s="4">
        <f>IF(F32&gt;0,1,D32/E32)</f>
        <v>0.65439999999999998</v>
      </c>
    </row>
    <row r="33" spans="1:7" ht="15.75" thickBot="1" x14ac:dyDescent="0.3">
      <c r="A33" s="2"/>
      <c r="B33" s="2"/>
      <c r="C33" s="73" t="s">
        <v>1</v>
      </c>
      <c r="D33" s="73"/>
      <c r="E33" s="73"/>
      <c r="F33" s="73"/>
      <c r="G33" s="3">
        <f>AVERAGE(G30:G32)</f>
        <v>0.76187294117647053</v>
      </c>
    </row>
    <row r="34" spans="1:7" ht="3" customHeight="1" thickBot="1" x14ac:dyDescent="0.3">
      <c r="A34" s="2"/>
      <c r="B34" s="2"/>
      <c r="C34" s="2"/>
      <c r="D34" s="2"/>
      <c r="E34" s="2"/>
      <c r="F34" s="2"/>
      <c r="G34" s="2"/>
    </row>
    <row r="35" spans="1:7" ht="15.75" thickBot="1" x14ac:dyDescent="0.3">
      <c r="A35" s="2"/>
      <c r="B35" s="2"/>
      <c r="C35" s="74" t="s">
        <v>0</v>
      </c>
      <c r="D35" s="74"/>
      <c r="E35" s="74"/>
      <c r="F35" s="74"/>
      <c r="G35" s="1">
        <f>AVERAGE(G33,G26)</f>
        <v>0.80801834193326449</v>
      </c>
    </row>
  </sheetData>
  <mergeCells count="16">
    <mergeCell ref="A1:G1"/>
    <mergeCell ref="A3:B3"/>
    <mergeCell ref="A4:B4"/>
    <mergeCell ref="C33:F33"/>
    <mergeCell ref="C35:F35"/>
    <mergeCell ref="A27:B28"/>
    <mergeCell ref="C28:G28"/>
    <mergeCell ref="C9:G9"/>
    <mergeCell ref="B12:B26"/>
    <mergeCell ref="C26:F26"/>
    <mergeCell ref="A7:A8"/>
    <mergeCell ref="B7:B8"/>
    <mergeCell ref="C7:C8"/>
    <mergeCell ref="D7:G7"/>
    <mergeCell ref="A2:B2"/>
    <mergeCell ref="C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FCI Summary</vt:lpstr>
      <vt:lpstr>Education Adequecy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2013-02-06T04:18:15Z</dcterms:created>
  <dcterms:modified xsi:type="dcterms:W3CDTF">2013-02-08T18:43:35Z</dcterms:modified>
</cp:coreProperties>
</file>