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23" i="1"/>
  <c r="G23" i="1"/>
  <c r="F24" i="1"/>
  <c r="G24" i="1"/>
  <c r="F25" i="1"/>
  <c r="G25" i="1"/>
  <c r="F26" i="1"/>
  <c r="G26" i="1" s="1"/>
  <c r="F27" i="1"/>
  <c r="G27" i="1"/>
  <c r="F28" i="1"/>
  <c r="G28" i="1"/>
  <c r="G19" i="1" l="1"/>
  <c r="G29" i="1"/>
  <c r="G31" i="1" s="1"/>
</calcChain>
</file>

<file path=xl/sharedStrings.xml><?xml version="1.0" encoding="utf-8"?>
<sst xmlns="http://schemas.openxmlformats.org/spreadsheetml/2006/main" count="58" uniqueCount="40">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</sst>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4" xfId="4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2" fillId="0" borderId="17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4" fillId="0" borderId="19" xfId="4" applyFont="1" applyBorder="1" applyAlignment="1">
      <alignment horizontal="left" vertical="center"/>
    </xf>
    <xf numFmtId="9" fontId="4" fillId="0" borderId="20" xfId="3" applyFont="1" applyBorder="1" applyAlignment="1">
      <alignment horizontal="right" vertical="center"/>
    </xf>
    <xf numFmtId="164" fontId="4" fillId="0" borderId="20" xfId="4" applyNumberFormat="1" applyFont="1" applyBorder="1" applyAlignment="1">
      <alignment horizontal="right" vertical="center"/>
    </xf>
    <xf numFmtId="0" fontId="4" fillId="0" borderId="20" xfId="4" applyFont="1" applyBorder="1" applyAlignment="1">
      <alignment horizontal="right" vertical="center"/>
    </xf>
    <xf numFmtId="0" fontId="8" fillId="0" borderId="20" xfId="5" applyFont="1" applyBorder="1" applyAlignment="1">
      <alignment vertical="center"/>
    </xf>
    <xf numFmtId="0" fontId="8" fillId="0" borderId="20" xfId="5" applyFont="1" applyBorder="1" applyAlignment="1">
      <alignment horizontal="center" vertical="center"/>
    </xf>
    <xf numFmtId="0" fontId="3" fillId="0" borderId="21" xfId="4" applyBorder="1" applyAlignment="1">
      <alignment horizontal="left" vertical="center"/>
    </xf>
    <xf numFmtId="0" fontId="8" fillId="0" borderId="22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 applyAlignment="1">
      <alignment horizontal="center" vertical="center"/>
    </xf>
    <xf numFmtId="0" fontId="3" fillId="0" borderId="21" xfId="4" applyBorder="1" applyAlignment="1">
      <alignment horizontal="left" vertical="center"/>
    </xf>
    <xf numFmtId="0" fontId="3" fillId="0" borderId="23" xfId="4" applyBorder="1" applyAlignment="1">
      <alignment horizontal="right" vertical="top"/>
    </xf>
    <xf numFmtId="0" fontId="3" fillId="0" borderId="7" xfId="4" applyBorder="1" applyAlignment="1">
      <alignment horizontal="right" vertical="top"/>
    </xf>
    <xf numFmtId="0" fontId="3" fillId="0" borderId="7" xfId="4" applyBorder="1" applyAlignment="1">
      <alignment horizontal="left" vertical="top"/>
    </xf>
    <xf numFmtId="0" fontId="3" fillId="0" borderId="7" xfId="4" applyBorder="1" applyAlignment="1">
      <alignment horizontal="center" vertical="top"/>
    </xf>
    <xf numFmtId="0" fontId="3" fillId="0" borderId="21" xfId="4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4" fillId="0" borderId="23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left" vertical="top" wrapText="1"/>
    </xf>
    <xf numFmtId="0" fontId="3" fillId="0" borderId="21" xfId="4" applyBorder="1" applyAlignment="1">
      <alignment horizontal="left" vertical="top" wrapText="1"/>
    </xf>
    <xf numFmtId="0" fontId="2" fillId="0" borderId="23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3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3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3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3" xfId="3" applyFont="1" applyBorder="1"/>
    <xf numFmtId="9" fontId="16" fillId="0" borderId="13" xfId="3" applyFont="1" applyBorder="1" applyAlignment="1">
      <alignment horizontal="right"/>
    </xf>
    <xf numFmtId="0" fontId="16" fillId="0" borderId="13" xfId="4" applyFont="1" applyBorder="1" applyAlignment="1">
      <alignment horizontal="right"/>
    </xf>
    <xf numFmtId="9" fontId="16" fillId="0" borderId="13" xfId="3" applyNumberFormat="1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uel%20L%20Berliner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Samuel L. Berliner</v>
          </cell>
        </row>
        <row r="2">
          <cell r="C2">
            <v>38882</v>
          </cell>
        </row>
        <row r="5">
          <cell r="C5">
            <v>38</v>
          </cell>
        </row>
        <row r="65">
          <cell r="H65">
            <v>8019412.5</v>
          </cell>
          <cell r="P65">
            <v>1923606.7933493545</v>
          </cell>
          <cell r="Q65">
            <v>0.23986879255174298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3" customWidth="1"/>
    <col min="2" max="2" width="1.5703125" style="63" customWidth="1"/>
    <col min="3" max="3" width="14.140625" style="63" customWidth="1"/>
    <col min="4" max="4" width="7.42578125" style="63" customWidth="1"/>
    <col min="5" max="5" width="8.7109375" style="63" customWidth="1"/>
    <col min="6" max="6" width="6.7109375" style="63" customWidth="1"/>
    <col min="7" max="10" width="7.28515625" style="63" customWidth="1"/>
    <col min="11" max="11" width="0.5703125" style="63" customWidth="1"/>
    <col min="12" max="12" width="16.5703125" style="63" customWidth="1"/>
    <col min="13" max="16384" width="9.140625" style="63"/>
  </cols>
  <sheetData>
    <row r="1" spans="1:16" s="66" customFormat="1" ht="20.25" customHeight="1" x14ac:dyDescent="0.3">
      <c r="A1" s="62" t="s">
        <v>23</v>
      </c>
      <c r="B1" s="62"/>
      <c r="C1" s="61" t="str">
        <f>'[1]Uniformat FCI'!C1:G1</f>
        <v>Samuel L. Berliner</v>
      </c>
      <c r="D1" s="61"/>
      <c r="E1" s="61"/>
      <c r="F1" s="65" t="s">
        <v>25</v>
      </c>
      <c r="G1" s="65"/>
      <c r="H1" s="65"/>
      <c r="I1" s="65"/>
      <c r="J1" s="65"/>
      <c r="K1" s="65"/>
      <c r="L1" s="65"/>
      <c r="M1" s="60"/>
      <c r="N1" s="60"/>
      <c r="O1" s="60"/>
      <c r="P1" s="59"/>
    </row>
    <row r="2" spans="1:16" s="66" customFormat="1" ht="15" customHeight="1" x14ac:dyDescent="0.25">
      <c r="A2" s="57" t="s">
        <v>22</v>
      </c>
      <c r="B2" s="57"/>
      <c r="C2" s="67">
        <f>'[1]Uniformat FCI'!C2</f>
        <v>38882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66" customFormat="1" ht="15" customHeight="1" x14ac:dyDescent="0.25">
      <c r="A3" s="57" t="s">
        <v>26</v>
      </c>
      <c r="B3" s="57"/>
      <c r="C3" s="68">
        <v>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66" customFormat="1" ht="15" customHeight="1" x14ac:dyDescent="0.25">
      <c r="A4" s="57" t="s">
        <v>21</v>
      </c>
      <c r="B4" s="57"/>
      <c r="C4" s="69">
        <f>'[1]Uniformat FCI'!C5</f>
        <v>38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66" customFormat="1" ht="15" customHeight="1" x14ac:dyDescent="0.25">
      <c r="A5" s="70"/>
      <c r="B5" s="70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6" customFormat="1" ht="15" customHeight="1" x14ac:dyDescent="0.25">
      <c r="A6" s="70" t="s">
        <v>27</v>
      </c>
      <c r="B6" s="70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7.5" customHeight="1" x14ac:dyDescent="0.25">
      <c r="A7" s="71"/>
      <c r="B7" s="71"/>
      <c r="C7" s="71"/>
    </row>
    <row r="8" spans="1:16" x14ac:dyDescent="0.25">
      <c r="A8" s="72" t="s">
        <v>28</v>
      </c>
      <c r="B8" s="71"/>
      <c r="C8" s="73">
        <f>'[1]Uniformat FCI'!Q65</f>
        <v>0.23986879255174298</v>
      </c>
    </row>
    <row r="9" spans="1:16" ht="3.75" customHeight="1" x14ac:dyDescent="0.25">
      <c r="A9" s="71"/>
      <c r="B9" s="71"/>
      <c r="C9" s="74"/>
    </row>
    <row r="10" spans="1:16" x14ac:dyDescent="0.25">
      <c r="A10" s="72" t="s">
        <v>29</v>
      </c>
      <c r="B10" s="71"/>
      <c r="C10" s="73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71"/>
      <c r="B11" s="71"/>
      <c r="C11" s="74"/>
    </row>
    <row r="12" spans="1:16" x14ac:dyDescent="0.25">
      <c r="A12" s="72" t="s">
        <v>30</v>
      </c>
      <c r="B12" s="71"/>
      <c r="C12" s="75">
        <f>'[1]Uniformat FCI'!P65</f>
        <v>1923606.7933493545</v>
      </c>
    </row>
    <row r="13" spans="1:16" ht="3.75" customHeight="1" x14ac:dyDescent="0.25">
      <c r="A13" s="72"/>
      <c r="B13" s="71"/>
      <c r="C13" s="74"/>
    </row>
    <row r="14" spans="1:16" x14ac:dyDescent="0.25">
      <c r="A14" s="72" t="s">
        <v>31</v>
      </c>
      <c r="B14" s="71"/>
      <c r="C14" s="75">
        <f>'[1]Uniformat FCI'!H65</f>
        <v>8019412.5</v>
      </c>
    </row>
    <row r="15" spans="1:16" ht="3.75" customHeight="1" x14ac:dyDescent="0.25">
      <c r="A15" s="71"/>
      <c r="B15" s="71"/>
      <c r="C15" s="76"/>
    </row>
    <row r="16" spans="1:16" x14ac:dyDescent="0.25">
      <c r="A16" s="72"/>
      <c r="B16" s="71"/>
      <c r="C16" s="76"/>
    </row>
    <row r="17" spans="1:3" ht="15" customHeight="1" x14ac:dyDescent="0.25">
      <c r="A17" s="77" t="s">
        <v>32</v>
      </c>
      <c r="B17" s="71"/>
      <c r="C17" s="76"/>
    </row>
    <row r="18" spans="1:3" ht="7.5" customHeight="1" x14ac:dyDescent="0.25">
      <c r="A18" s="71"/>
      <c r="B18" s="71"/>
      <c r="C18" s="78"/>
    </row>
    <row r="19" spans="1:3" x14ac:dyDescent="0.25">
      <c r="A19" s="72" t="s">
        <v>33</v>
      </c>
      <c r="B19" s="71"/>
      <c r="C19" s="79">
        <v>38</v>
      </c>
    </row>
    <row r="20" spans="1:3" ht="3.75" customHeight="1" x14ac:dyDescent="0.25">
      <c r="A20" s="71"/>
      <c r="B20" s="71"/>
      <c r="C20" s="76"/>
    </row>
    <row r="21" spans="1:3" x14ac:dyDescent="0.25">
      <c r="A21" s="72" t="s">
        <v>34</v>
      </c>
      <c r="B21" s="71"/>
      <c r="C21" s="79">
        <v>108</v>
      </c>
    </row>
    <row r="22" spans="1:3" ht="3.75" customHeight="1" x14ac:dyDescent="0.25">
      <c r="A22" s="72"/>
      <c r="B22" s="71"/>
      <c r="C22" s="80"/>
    </row>
    <row r="23" spans="1:3" x14ac:dyDescent="0.25">
      <c r="A23" s="72" t="s">
        <v>35</v>
      </c>
      <c r="B23" s="71"/>
      <c r="C23" s="79">
        <v>76</v>
      </c>
    </row>
    <row r="24" spans="1:3" ht="3.75" customHeight="1" x14ac:dyDescent="0.25">
      <c r="A24" s="72"/>
      <c r="B24" s="71"/>
      <c r="C24" s="76"/>
    </row>
    <row r="25" spans="1:3" x14ac:dyDescent="0.25">
      <c r="A25" s="72" t="s">
        <v>36</v>
      </c>
      <c r="B25" s="71"/>
      <c r="C25" s="81">
        <f>C19/C23</f>
        <v>0.5</v>
      </c>
    </row>
    <row r="26" spans="1:3" ht="3.75" customHeight="1" x14ac:dyDescent="0.25">
      <c r="A26" s="71"/>
      <c r="B26" s="71"/>
      <c r="C26" s="76"/>
    </row>
    <row r="27" spans="1:3" x14ac:dyDescent="0.25">
      <c r="A27" s="71"/>
      <c r="B27" s="71"/>
      <c r="C27" s="76"/>
    </row>
    <row r="28" spans="1:3" ht="15" customHeight="1" x14ac:dyDescent="0.25">
      <c r="A28" s="77" t="s">
        <v>37</v>
      </c>
      <c r="B28" s="71"/>
      <c r="C28" s="76"/>
    </row>
    <row r="29" spans="1:3" ht="7.5" customHeight="1" x14ac:dyDescent="0.25">
      <c r="A29" s="71"/>
      <c r="B29" s="71"/>
      <c r="C29" s="76"/>
    </row>
    <row r="30" spans="1:3" x14ac:dyDescent="0.25">
      <c r="A30" s="72" t="s">
        <v>10</v>
      </c>
      <c r="B30" s="71"/>
      <c r="C30" s="82">
        <f>'Education Adequecy'!G19</f>
        <v>0.88069444444444445</v>
      </c>
    </row>
    <row r="31" spans="1:3" ht="3.75" customHeight="1" x14ac:dyDescent="0.25">
      <c r="A31" s="71"/>
      <c r="B31" s="71"/>
      <c r="C31" s="76"/>
    </row>
    <row r="32" spans="1:3" x14ac:dyDescent="0.25">
      <c r="A32" s="72" t="s">
        <v>38</v>
      </c>
      <c r="B32" s="71"/>
      <c r="C32" s="83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2"/>
      <c r="B33" s="71"/>
      <c r="C33" s="76"/>
    </row>
    <row r="34" spans="1:3" x14ac:dyDescent="0.25">
      <c r="A34" s="72" t="s">
        <v>1</v>
      </c>
      <c r="B34" s="71"/>
      <c r="C34" s="84">
        <f>'Education Adequecy'!G29</f>
        <v>0.6599610297341969</v>
      </c>
    </row>
    <row r="35" spans="1:3" ht="3.75" customHeight="1" x14ac:dyDescent="0.25">
      <c r="A35" s="71"/>
      <c r="B35" s="71"/>
      <c r="C35" s="76"/>
    </row>
    <row r="36" spans="1:3" x14ac:dyDescent="0.25">
      <c r="A36" s="72" t="s">
        <v>39</v>
      </c>
      <c r="B36" s="71"/>
      <c r="C36" s="83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1"/>
      <c r="B37" s="71"/>
      <c r="C37" s="71"/>
    </row>
    <row r="38" spans="1:3" x14ac:dyDescent="0.25">
      <c r="A38" s="71"/>
      <c r="B38" s="71"/>
      <c r="C38" s="71"/>
    </row>
    <row r="39" spans="1:3" x14ac:dyDescent="0.25">
      <c r="A39" s="71"/>
      <c r="B39" s="71"/>
      <c r="C39" s="71"/>
    </row>
    <row r="40" spans="1:3" x14ac:dyDescent="0.25">
      <c r="A40" s="71"/>
      <c r="B40" s="71"/>
      <c r="C40" s="71"/>
    </row>
    <row r="41" spans="1:3" x14ac:dyDescent="0.25">
      <c r="A41" s="71"/>
      <c r="B41" s="71"/>
      <c r="C41" s="71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G29" sqref="G29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64" t="s">
        <v>24</v>
      </c>
      <c r="B1" s="64"/>
      <c r="C1" s="64"/>
      <c r="D1" s="64"/>
      <c r="E1" s="64"/>
      <c r="F1" s="64"/>
      <c r="G1" s="64"/>
      <c r="H1" s="63"/>
      <c r="I1" s="63"/>
      <c r="J1" s="63"/>
      <c r="K1" s="63"/>
    </row>
    <row r="2" spans="1:11" ht="18" x14ac:dyDescent="0.25">
      <c r="A2" s="62" t="s">
        <v>23</v>
      </c>
      <c r="B2" s="62"/>
      <c r="C2" s="61" t="str">
        <f>'[1]Uniformat FCI'!C1:G1</f>
        <v>Samuel L. Berliner</v>
      </c>
      <c r="D2" s="61"/>
      <c r="E2" s="61"/>
      <c r="F2" s="61"/>
      <c r="G2" s="61"/>
      <c r="H2" s="60"/>
      <c r="I2" s="60"/>
      <c r="J2" s="60"/>
      <c r="K2" s="59"/>
    </row>
    <row r="3" spans="1:11" x14ac:dyDescent="0.25">
      <c r="A3" s="57" t="s">
        <v>22</v>
      </c>
      <c r="B3" s="57"/>
      <c r="C3" s="58">
        <f>'[1]Uniformat FCI'!C2</f>
        <v>38882</v>
      </c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7" t="s">
        <v>21</v>
      </c>
      <c r="B4" s="57"/>
      <c r="C4" s="56">
        <f>'[1]Uniformat FCI'!C5</f>
        <v>38</v>
      </c>
      <c r="D4" s="55"/>
      <c r="E4" s="55"/>
      <c r="F4" s="55"/>
      <c r="G4" s="55"/>
      <c r="H4" s="55"/>
      <c r="I4" s="55"/>
      <c r="J4" s="55"/>
      <c r="K4" s="55"/>
    </row>
    <row r="7" spans="1:11" x14ac:dyDescent="0.25">
      <c r="A7" s="51" t="s">
        <v>18</v>
      </c>
      <c r="B7" s="52"/>
      <c r="C7" s="51" t="s">
        <v>20</v>
      </c>
      <c r="D7" s="54" t="s">
        <v>19</v>
      </c>
      <c r="E7" s="54"/>
      <c r="F7" s="54"/>
      <c r="G7" s="53"/>
    </row>
    <row r="8" spans="1:11" ht="16.5" x14ac:dyDescent="0.25">
      <c r="A8" s="51" t="s">
        <v>18</v>
      </c>
      <c r="B8" s="52"/>
      <c r="C8" s="51" t="s">
        <v>17</v>
      </c>
      <c r="D8" s="50" t="s">
        <v>16</v>
      </c>
      <c r="E8" s="50" t="s">
        <v>15</v>
      </c>
      <c r="F8" s="50" t="s">
        <v>14</v>
      </c>
      <c r="G8" s="49" t="s">
        <v>13</v>
      </c>
    </row>
    <row r="9" spans="1:11" ht="3" customHeight="1" x14ac:dyDescent="0.25">
      <c r="A9" s="48"/>
      <c r="B9" s="47"/>
      <c r="C9" s="46"/>
      <c r="D9" s="45"/>
      <c r="E9" s="45"/>
      <c r="F9" s="45"/>
      <c r="G9" s="45"/>
    </row>
    <row r="10" spans="1:11" x14ac:dyDescent="0.25">
      <c r="A10" s="44" t="s">
        <v>12</v>
      </c>
      <c r="B10" s="43"/>
      <c r="C10" s="42"/>
      <c r="D10" s="41"/>
      <c r="E10" s="40"/>
      <c r="F10" s="40"/>
      <c r="G10" s="39"/>
    </row>
    <row r="11" spans="1:11" ht="10.35" customHeight="1" x14ac:dyDescent="0.25">
      <c r="A11" s="35" t="s">
        <v>11</v>
      </c>
      <c r="B11" s="38"/>
      <c r="C11" s="37">
        <v>5</v>
      </c>
      <c r="D11" s="36">
        <v>791</v>
      </c>
      <c r="E11" s="14">
        <v>900</v>
      </c>
      <c r="F11" s="13">
        <f>D11-E11</f>
        <v>-109</v>
      </c>
      <c r="G11" s="12">
        <f>IF(F11&gt;0,1,D11/E11)</f>
        <v>0.87888888888888894</v>
      </c>
    </row>
    <row r="12" spans="1:11" ht="10.35" customHeight="1" x14ac:dyDescent="0.25">
      <c r="A12" s="35" t="s">
        <v>11</v>
      </c>
      <c r="B12" s="34"/>
      <c r="C12" s="37">
        <v>8</v>
      </c>
      <c r="D12" s="36">
        <v>792</v>
      </c>
      <c r="E12" s="14">
        <v>900</v>
      </c>
      <c r="F12" s="13">
        <f>D12-E12</f>
        <v>-108</v>
      </c>
      <c r="G12" s="12">
        <f>IF(F12&gt;0,1,D12/E12)</f>
        <v>0.88</v>
      </c>
    </row>
    <row r="13" spans="1:11" ht="10.35" customHeight="1" x14ac:dyDescent="0.25">
      <c r="A13" s="35" t="s">
        <v>11</v>
      </c>
      <c r="B13" s="34"/>
      <c r="C13" s="37">
        <v>13</v>
      </c>
      <c r="D13" s="36">
        <v>793</v>
      </c>
      <c r="E13" s="14">
        <v>900</v>
      </c>
      <c r="F13" s="13">
        <f>D13-E13</f>
        <v>-107</v>
      </c>
      <c r="G13" s="12">
        <f>IF(F13&gt;0,1,D13/E13)</f>
        <v>0.88111111111111107</v>
      </c>
    </row>
    <row r="14" spans="1:11" ht="10.35" customHeight="1" x14ac:dyDescent="0.25">
      <c r="A14" s="35" t="s">
        <v>11</v>
      </c>
      <c r="B14" s="34"/>
      <c r="C14" s="37">
        <v>14</v>
      </c>
      <c r="D14" s="36">
        <v>793</v>
      </c>
      <c r="E14" s="14">
        <v>900</v>
      </c>
      <c r="F14" s="13">
        <f>D14-E14</f>
        <v>-107</v>
      </c>
      <c r="G14" s="12">
        <f>IF(F14&gt;0,1,D14/E14)</f>
        <v>0.88111111111111107</v>
      </c>
    </row>
    <row r="15" spans="1:11" ht="10.35" customHeight="1" x14ac:dyDescent="0.25">
      <c r="A15" s="35" t="s">
        <v>11</v>
      </c>
      <c r="B15" s="34"/>
      <c r="C15" s="37">
        <v>15</v>
      </c>
      <c r="D15" s="36">
        <v>793</v>
      </c>
      <c r="E15" s="14">
        <v>900</v>
      </c>
      <c r="F15" s="13">
        <f>D15-E15</f>
        <v>-107</v>
      </c>
      <c r="G15" s="12">
        <f>IF(F15&gt;0,1,D15/E15)</f>
        <v>0.88111111111111107</v>
      </c>
    </row>
    <row r="16" spans="1:11" ht="10.35" customHeight="1" x14ac:dyDescent="0.25">
      <c r="A16" s="35" t="s">
        <v>11</v>
      </c>
      <c r="B16" s="34"/>
      <c r="C16" s="37">
        <v>16</v>
      </c>
      <c r="D16" s="36">
        <v>793</v>
      </c>
      <c r="E16" s="14">
        <v>900</v>
      </c>
      <c r="F16" s="13">
        <f>D16-E16</f>
        <v>-107</v>
      </c>
      <c r="G16" s="12">
        <f>IF(F16&gt;0,1,D16/E16)</f>
        <v>0.88111111111111107</v>
      </c>
    </row>
    <row r="17" spans="1:7" ht="10.35" customHeight="1" x14ac:dyDescent="0.25">
      <c r="A17" s="35" t="s">
        <v>11</v>
      </c>
      <c r="B17" s="34"/>
      <c r="C17" s="37">
        <v>17</v>
      </c>
      <c r="D17" s="36">
        <v>793</v>
      </c>
      <c r="E17" s="14">
        <v>900</v>
      </c>
      <c r="F17" s="13">
        <f>D17-E17</f>
        <v>-107</v>
      </c>
      <c r="G17" s="12">
        <f>IF(F17&gt;0,1,D17/E17)</f>
        <v>0.88111111111111107</v>
      </c>
    </row>
    <row r="18" spans="1:7" ht="10.35" customHeight="1" thickBot="1" x14ac:dyDescent="0.3">
      <c r="A18" s="35" t="s">
        <v>11</v>
      </c>
      <c r="B18" s="34"/>
      <c r="C18" s="33">
        <v>18</v>
      </c>
      <c r="D18" s="32">
        <v>793</v>
      </c>
      <c r="E18" s="31">
        <v>900</v>
      </c>
      <c r="F18" s="30">
        <f>D18-E18</f>
        <v>-107</v>
      </c>
      <c r="G18" s="29">
        <f>IF(F18&gt;0,1,D18/E18)</f>
        <v>0.88111111111111107</v>
      </c>
    </row>
    <row r="19" spans="1:7" ht="15.75" thickBot="1" x14ac:dyDescent="0.3">
      <c r="A19" s="28"/>
      <c r="B19" s="27"/>
      <c r="C19" s="26" t="s">
        <v>10</v>
      </c>
      <c r="D19" s="5"/>
      <c r="E19" s="5"/>
      <c r="F19" s="5"/>
      <c r="G19" s="4">
        <f>AVERAGE(G11:G18)</f>
        <v>0.88069444444444445</v>
      </c>
    </row>
    <row r="20" spans="1:7" x14ac:dyDescent="0.25">
      <c r="A20" s="25"/>
      <c r="B20" s="21"/>
      <c r="C20" s="24"/>
      <c r="D20" s="24"/>
      <c r="E20" s="23"/>
      <c r="F20" s="23"/>
      <c r="G20" s="23"/>
    </row>
    <row r="21" spans="1:7" ht="3" customHeight="1" x14ac:dyDescent="0.25">
      <c r="A21" s="22"/>
      <c r="B21" s="21"/>
      <c r="C21" s="20"/>
      <c r="D21" s="20"/>
      <c r="E21" s="20"/>
      <c r="F21" s="20"/>
      <c r="G21" s="20"/>
    </row>
    <row r="22" spans="1:7" x14ac:dyDescent="0.25">
      <c r="A22" s="19" t="s">
        <v>9</v>
      </c>
      <c r="B22" s="10"/>
      <c r="C22" s="18"/>
      <c r="D22" s="17"/>
      <c r="E22" s="17"/>
      <c r="F22" s="17"/>
      <c r="G22" s="16"/>
    </row>
    <row r="23" spans="1:7" ht="10.35" customHeight="1" x14ac:dyDescent="0.25">
      <c r="A23" s="11" t="s">
        <v>8</v>
      </c>
      <c r="B23" s="10"/>
      <c r="C23" s="15" t="s">
        <v>2</v>
      </c>
      <c r="D23" s="14">
        <v>7297</v>
      </c>
      <c r="E23" s="14">
        <v>8100</v>
      </c>
      <c r="F23" s="13">
        <f>D23-E23</f>
        <v>-803</v>
      </c>
      <c r="G23" s="12">
        <f>IF(F23&gt;0,1,D23/E23)</f>
        <v>0.90086419753086422</v>
      </c>
    </row>
    <row r="24" spans="1:7" ht="10.35" customHeight="1" x14ac:dyDescent="0.25">
      <c r="A24" s="11" t="s">
        <v>7</v>
      </c>
      <c r="B24" s="10"/>
      <c r="C24" s="15" t="s">
        <v>2</v>
      </c>
      <c r="D24" s="14">
        <v>1965</v>
      </c>
      <c r="E24" s="14">
        <v>6100</v>
      </c>
      <c r="F24" s="13">
        <f>D24-E24</f>
        <v>-4135</v>
      </c>
      <c r="G24" s="12">
        <f>IF(F24&gt;0,1,D24/E24)</f>
        <v>0.3221311475409836</v>
      </c>
    </row>
    <row r="25" spans="1:7" ht="10.35" customHeight="1" x14ac:dyDescent="0.25">
      <c r="A25" s="11" t="s">
        <v>6</v>
      </c>
      <c r="B25" s="10"/>
      <c r="C25" s="15" t="s">
        <v>2</v>
      </c>
      <c r="D25" s="14">
        <v>793</v>
      </c>
      <c r="E25" s="14">
        <v>9600</v>
      </c>
      <c r="F25" s="13">
        <f>D25-E25</f>
        <v>-8807</v>
      </c>
      <c r="G25" s="12">
        <f>IF(F25&gt;0,1,D25/E25)</f>
        <v>8.2604166666666673E-2</v>
      </c>
    </row>
    <row r="26" spans="1:7" ht="10.35" customHeight="1" x14ac:dyDescent="0.25">
      <c r="A26" s="11" t="s">
        <v>5</v>
      </c>
      <c r="B26" s="10"/>
      <c r="C26" s="15" t="s">
        <v>2</v>
      </c>
      <c r="D26" s="14">
        <v>1586</v>
      </c>
      <c r="E26" s="14">
        <v>1350</v>
      </c>
      <c r="F26" s="13">
        <f>D26-E26</f>
        <v>236</v>
      </c>
      <c r="G26" s="12">
        <f>IF(F26&gt;0,1,D26/E26)</f>
        <v>1</v>
      </c>
    </row>
    <row r="27" spans="1:7" ht="10.35" customHeight="1" x14ac:dyDescent="0.25">
      <c r="A27" s="11" t="s">
        <v>4</v>
      </c>
      <c r="B27" s="10"/>
      <c r="C27" s="15" t="s">
        <v>2</v>
      </c>
      <c r="D27" s="14">
        <v>1453</v>
      </c>
      <c r="E27" s="14">
        <v>950</v>
      </c>
      <c r="F27" s="13">
        <f>D27-E27</f>
        <v>503</v>
      </c>
      <c r="G27" s="12">
        <f>IF(F27&gt;0,1,D27/E27)</f>
        <v>1</v>
      </c>
    </row>
    <row r="28" spans="1:7" ht="10.35" customHeight="1" thickBot="1" x14ac:dyDescent="0.3">
      <c r="A28" s="11" t="s">
        <v>3</v>
      </c>
      <c r="B28" s="10"/>
      <c r="C28" s="9" t="s">
        <v>2</v>
      </c>
      <c r="D28" s="8">
        <v>1570</v>
      </c>
      <c r="E28" s="8">
        <v>2400</v>
      </c>
      <c r="F28" s="7">
        <f>D28-E28</f>
        <v>-830</v>
      </c>
      <c r="G28" s="6">
        <f>IF(F28&gt;0,1,D28/E28)</f>
        <v>0.65416666666666667</v>
      </c>
    </row>
    <row r="29" spans="1:7" ht="15.75" thickBot="1" x14ac:dyDescent="0.3">
      <c r="A29" s="3"/>
      <c r="B29" s="3"/>
      <c r="C29" s="5" t="s">
        <v>1</v>
      </c>
      <c r="D29" s="5"/>
      <c r="E29" s="5"/>
      <c r="F29" s="5"/>
      <c r="G29" s="4">
        <f>AVERAGE(G23:G28)</f>
        <v>0.6599610297341969</v>
      </c>
    </row>
    <row r="30" spans="1:7" ht="3" customHeight="1" thickBot="1" x14ac:dyDescent="0.3">
      <c r="A30" s="3"/>
      <c r="B30" s="3"/>
      <c r="C30" s="3"/>
      <c r="D30" s="3"/>
      <c r="E30" s="3"/>
      <c r="F30" s="3"/>
      <c r="G30" s="3"/>
    </row>
    <row r="31" spans="1:7" ht="15.75" thickBot="1" x14ac:dyDescent="0.3">
      <c r="A31" s="3"/>
      <c r="B31" s="3"/>
      <c r="C31" s="2" t="s">
        <v>0</v>
      </c>
      <c r="D31" s="2"/>
      <c r="E31" s="2"/>
      <c r="F31" s="2"/>
      <c r="G31" s="1">
        <f>AVERAGE(G29,G19)</f>
        <v>0.77032773708932067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29:F29"/>
    <mergeCell ref="C31:F31"/>
    <mergeCell ref="A20:B21"/>
    <mergeCell ref="C21:G21"/>
    <mergeCell ref="C9:G9"/>
    <mergeCell ref="B12:B19"/>
    <mergeCell ref="C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2013-02-04T16:12:23Z</dcterms:created>
  <dcterms:modified xsi:type="dcterms:W3CDTF">2013-02-04T16:12:56Z</dcterms:modified>
</cp:coreProperties>
</file>